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RENATA 3\MANTOVA_Villa Galvagnina\Esecutivo\Editabili\Progetto\Architettonico\Elaborati Economici\"/>
    </mc:Choice>
  </mc:AlternateContent>
  <bookViews>
    <workbookView xWindow="270" yWindow="30" windowWidth="15435" windowHeight="10710"/>
  </bookViews>
  <sheets>
    <sheet name="Computo metrico" sheetId="1" r:id="rId1"/>
    <sheet name="Dati" sheetId="2" state="veryHidden" r:id="rId2"/>
  </sheets>
  <externalReferences>
    <externalReference r:id="rId3"/>
  </externalReferences>
  <definedNames>
    <definedName name="_xlnm._FilterDatabase" localSheetId="0" hidden="1">Computo [1]metrico!$B$3:$N$7</definedName>
  </definedNames>
  <calcPr calcId="152511"/>
</workbook>
</file>

<file path=xl/calcChain.xml><?xml version="1.0" encoding="utf-8"?>
<calcChain xmlns="http://schemas.openxmlformats.org/spreadsheetml/2006/main">
  <c r="I383" i="1" l="1"/>
  <c r="I382" i="1"/>
  <c r="I381" i="1"/>
  <c r="I380" i="1"/>
  <c r="I379" i="1"/>
  <c r="I378" i="1"/>
  <c r="I377" i="1"/>
  <c r="I376" i="1"/>
  <c r="I375" i="1"/>
  <c r="I374" i="1"/>
  <c r="I373" i="1"/>
  <c r="I372" i="1"/>
  <c r="I371" i="1"/>
  <c r="I370" i="1"/>
  <c r="I369" i="1"/>
  <c r="I368" i="1"/>
  <c r="I367" i="1"/>
  <c r="I366" i="1"/>
  <c r="I365" i="1"/>
  <c r="I364" i="1"/>
  <c r="I363" i="1"/>
  <c r="I385" i="1" s="1"/>
  <c r="K385" i="1" s="1"/>
  <c r="I357" i="1"/>
  <c r="I359" i="1" s="1"/>
  <c r="K359" i="1" s="1"/>
  <c r="I351" i="1"/>
  <c r="I350" i="1"/>
  <c r="I349" i="1"/>
  <c r="I348" i="1"/>
  <c r="I347" i="1"/>
  <c r="I346" i="1"/>
  <c r="I345" i="1"/>
  <c r="I344" i="1"/>
  <c r="I343" i="1"/>
  <c r="I342" i="1"/>
  <c r="I341" i="1"/>
  <c r="I340" i="1"/>
  <c r="I339" i="1"/>
  <c r="I353" i="1" s="1"/>
  <c r="K353" i="1" s="1"/>
  <c r="I333" i="1"/>
  <c r="I335" i="1" s="1"/>
  <c r="K335" i="1" s="1"/>
  <c r="I327" i="1"/>
  <c r="I329" i="1" s="1"/>
  <c r="K329" i="1" s="1"/>
  <c r="I321" i="1"/>
  <c r="I323" i="1" s="1"/>
  <c r="K323" i="1" s="1"/>
  <c r="I315" i="1"/>
  <c r="I317" i="1" s="1"/>
  <c r="K317" i="1" s="1"/>
  <c r="I311" i="1"/>
  <c r="K311" i="1" s="1"/>
  <c r="I309" i="1"/>
  <c r="I305" i="1"/>
  <c r="K305" i="1" s="1"/>
  <c r="I303" i="1"/>
  <c r="I297" i="1"/>
  <c r="I299" i="1" s="1"/>
  <c r="K299" i="1" s="1"/>
  <c r="I291" i="1"/>
  <c r="I290" i="1"/>
  <c r="I293" i="1" s="1"/>
  <c r="K293" i="1" s="1"/>
  <c r="I284" i="1"/>
  <c r="I286" i="1" s="1"/>
  <c r="K286" i="1" s="1"/>
  <c r="I278" i="1"/>
  <c r="I277" i="1"/>
  <c r="I276" i="1"/>
  <c r="I275" i="1"/>
  <c r="I274" i="1"/>
  <c r="I273" i="1"/>
  <c r="I272" i="1"/>
  <c r="I271" i="1"/>
  <c r="I270" i="1"/>
  <c r="I269" i="1"/>
  <c r="I268" i="1"/>
  <c r="I267" i="1"/>
  <c r="I266" i="1"/>
  <c r="I265" i="1"/>
  <c r="I264" i="1"/>
  <c r="I263" i="1"/>
  <c r="I262" i="1"/>
  <c r="I261" i="1"/>
  <c r="I260" i="1"/>
  <c r="I259" i="1"/>
  <c r="I258" i="1"/>
  <c r="I257" i="1"/>
  <c r="I256" i="1"/>
  <c r="I255" i="1"/>
  <c r="I280" i="1" s="1"/>
  <c r="K280" i="1" s="1"/>
  <c r="I249" i="1"/>
  <c r="I251" i="1" s="1"/>
  <c r="K251" i="1" s="1"/>
  <c r="I243" i="1"/>
  <c r="I245" i="1" s="1"/>
  <c r="K245" i="1" s="1"/>
  <c r="I239" i="1"/>
  <c r="K239" i="1" s="1"/>
  <c r="I237" i="1"/>
  <c r="I233" i="1"/>
  <c r="K233" i="1" s="1"/>
  <c r="I231" i="1"/>
  <c r="I227" i="1"/>
  <c r="K227" i="1" s="1"/>
  <c r="I225" i="1"/>
  <c r="I219" i="1"/>
  <c r="I221" i="1" s="1"/>
  <c r="K221" i="1" s="1"/>
  <c r="I213" i="1"/>
  <c r="I215" i="1" s="1"/>
  <c r="K215" i="1" s="1"/>
  <c r="I207" i="1"/>
  <c r="I209" i="1" s="1"/>
  <c r="K209" i="1" s="1"/>
  <c r="I201" i="1"/>
  <c r="I203" i="1" s="1"/>
  <c r="K203" i="1" s="1"/>
  <c r="I195" i="1"/>
  <c r="I197" i="1" s="1"/>
  <c r="K197" i="1" s="1"/>
  <c r="I191" i="1"/>
  <c r="K191" i="1" s="1"/>
  <c r="I189" i="1"/>
  <c r="I185" i="1"/>
  <c r="K185" i="1" s="1"/>
  <c r="I183" i="1"/>
  <c r="I179" i="1"/>
  <c r="K179" i="1" s="1"/>
  <c r="I177" i="1"/>
  <c r="I171" i="1"/>
  <c r="I173" i="1" s="1"/>
  <c r="K173" i="1" s="1"/>
  <c r="I165" i="1"/>
  <c r="I167" i="1" s="1"/>
  <c r="K167" i="1" s="1"/>
  <c r="I159" i="1"/>
  <c r="I161" i="1" s="1"/>
  <c r="K161" i="1" s="1"/>
  <c r="I153" i="1"/>
  <c r="I155" i="1" s="1"/>
  <c r="K155" i="1" s="1"/>
  <c r="I147" i="1"/>
  <c r="I146" i="1"/>
  <c r="I145" i="1"/>
  <c r="I149" i="1" s="1"/>
  <c r="K149" i="1" s="1"/>
  <c r="I139" i="1"/>
  <c r="I141" i="1" s="1"/>
  <c r="K141" i="1" s="1"/>
  <c r="I133" i="1"/>
  <c r="I135" i="1" s="1"/>
  <c r="K135" i="1" s="1"/>
  <c r="I129" i="1"/>
  <c r="K129" i="1" s="1"/>
  <c r="I127" i="1"/>
  <c r="I123" i="1"/>
  <c r="K123" i="1" s="1"/>
  <c r="I121" i="1"/>
  <c r="I115" i="1"/>
  <c r="I114" i="1"/>
  <c r="I113" i="1"/>
  <c r="I117" i="1" s="1"/>
  <c r="K117" i="1" s="1"/>
  <c r="I112" i="1"/>
  <c r="I106" i="1"/>
  <c r="I108" i="1" s="1"/>
  <c r="K108" i="1" s="1"/>
  <c r="I100" i="1"/>
  <c r="I99" i="1"/>
  <c r="I98" i="1"/>
  <c r="I97" i="1"/>
  <c r="I102" i="1" s="1"/>
  <c r="K102" i="1" s="1"/>
  <c r="I91" i="1"/>
  <c r="I93" i="1" s="1"/>
  <c r="K93" i="1" s="1"/>
  <c r="I87" i="1"/>
  <c r="K87" i="1" s="1"/>
  <c r="I85" i="1"/>
  <c r="I84" i="1"/>
  <c r="I78" i="1"/>
  <c r="I80" i="1" s="1"/>
  <c r="K80" i="1" s="1"/>
  <c r="I72" i="1"/>
  <c r="I71" i="1"/>
  <c r="I70" i="1"/>
  <c r="I69" i="1"/>
  <c r="I74" i="1" s="1"/>
  <c r="K74" i="1" s="1"/>
  <c r="I63" i="1"/>
  <c r="I65" i="1" s="1"/>
  <c r="K65" i="1" s="1"/>
  <c r="I59" i="1"/>
  <c r="K59" i="1" s="1"/>
  <c r="I57" i="1"/>
  <c r="I56" i="1"/>
  <c r="I55" i="1"/>
  <c r="I54" i="1"/>
  <c r="I50" i="1"/>
  <c r="K50" i="1" s="1"/>
  <c r="I48" i="1"/>
  <c r="I42" i="1"/>
  <c r="I41" i="1"/>
  <c r="I44" i="1" s="1"/>
  <c r="K44" i="1" s="1"/>
  <c r="I40" i="1"/>
  <c r="I39" i="1"/>
  <c r="I33" i="1"/>
  <c r="I35" i="1" s="1"/>
  <c r="K35" i="1" s="1"/>
  <c r="I27" i="1"/>
  <c r="I29" i="1" s="1"/>
  <c r="K29" i="1" s="1"/>
  <c r="I21" i="1"/>
  <c r="I20" i="1"/>
  <c r="I19" i="1"/>
  <c r="I18" i="1"/>
  <c r="I23" i="1" s="1"/>
  <c r="K23" i="1" s="1"/>
  <c r="I14" i="1"/>
  <c r="K14" i="1" s="1"/>
  <c r="I12" i="1"/>
  <c r="I8" i="1"/>
  <c r="K8" i="1" s="1"/>
  <c r="I6" i="1"/>
  <c r="K387" i="1" l="1"/>
</calcChain>
</file>

<file path=xl/connections.xml><?xml version="1.0" encoding="utf-8"?>
<connections xmlns="http://schemas.openxmlformats.org/spreadsheetml/2006/main">
  <connection id="1" name="Misurazioni" type="4" refreshedVersion="0" background="1">
    <webPr xml="1" sourceData="1" url="C:\Misurazioni.XML" htmlTables="1" htmlFormat="all"/>
  </connection>
</connections>
</file>

<file path=xl/sharedStrings.xml><?xml version="1.0" encoding="utf-8"?>
<sst xmlns="http://schemas.openxmlformats.org/spreadsheetml/2006/main" count="517" uniqueCount="512">
  <si>
    <t>0</t>
  </si>
  <si>
    <t>74459EB0014D9127E4FD0579C2629E605B070F57B0A528610AF570349E88905C53C199BB03DE037EB5AD130BE9C1C617B277851FE03236F203E4074F58C6C629FF2634C529FF66742D8FA638E5CFFB4BAD510622602D4B0F1317C1C8D7E1C4F1590E65DA9360F813A8431EC5DB0ECF9DB6E60B99F2A84BA33CEE08F6DDD981241B0F39959D71AABE60238700A2861C9D4823995A4DA6D638816A6D914C550A46A6D222914D219B4236B5E1595F2C423AB5355D0B47A796368162A98A7C2A2F6BDA693EB5F7CCC4B8DF266126C60537007E3F198D84436EEEEE28170ED2939DA2270FB2BF0C3B914E52B6B3D4A30BDB577292CA57B29358B8057A627E7BA4276964A7E94987F7866C346E0BAEDA0FB295EDA95A3CBAB24C59E42B1B51B578846589B28094EB918C1DD9C1F50CA241DEB380B8EC8ED30F4FCCEC53681BF9B22FA72C2F4A3D8C0B6A12EA61DC500315E6F1FFFFFFFF2AE38EA406000000000000000000000000000000000000000000000090C8FD660E97CEA0D153D76E718F87C297211FE8304526CCC13FE2BA104FA61F33898BB136728A0E531414EF11F9788EC314DBB88440418F1C3F4E96411079EFDC3BC1141A211E8A44345A8D4695D36D99C26255118B0A8245E697472C4A237B8745C5B37C6925CA60F87A5CD3E2D9BD96E85A38B3D7B21650164D8B67F47A5CD7D75DA55F6626934ED0398D22655D59691B6A3CD742662D4BBF8E854C5BA9F2EC805EB2A2BE34DFAD03B378F9AA8C3C4131C202D26D7DFD0F671C467F5B2FDB75B373932387A15FF6627315B2B6BD6EF6A72FF5D9E77FA943B3FD52571FBEEB889F6A16B368527BEB361C25BD756B7A4EE0C1F4CBD2761615B68D70458717EA1CABB08CC519B7FAA42CCEB84C6E118B2B8AFB4B1B599C6590AE82B2B835B65B1B26450B591CB23864711459DC76679BE5D11459DC66742D8FA6C8E2F2FEB28CC5BDC666076B59FA2F5F6B9D416B50D3FCE73792DDB5B552B1875915CF09047D42D6FB9422E5C8DCED35BF7DCB43BC5AD7DD9BDEE066AD974AF3ACF13606C17B122B5C9381229F4CF9A4716D5CB22FC5B8370E6642139F4582B9E96678FB75C8A385E4D132B85E41C9236E489109F7933EE286947882B5E7F47109245E7B7E24DCA395A0347FAF5CD5D82CA93D4824B66E8AC084C084C084C084C084C0944A5602D332F831EE96B3E3EB23AAC61A5BB6CA7AED04A1178E29C7A3C20842AB41688DA535EB607B4B6B7B72583829E175CE0A0302D9B604210B41C888EC1D08156F712D169561756D89AAC55B5E5BA66CE1D6D7963682D2A85ABC15B625CAE2125BFE25B63536256EC371519C21250279F2E4D99AB9F68AD3321663DC8197B218E3BC57A6509FB913AE7DE122894112832406490C92982C82240649CC96544512B329654BA42A9298DCBF2089D9711223A7A00F77029C651C0610DA65639F050EA76440DD60272EE943128324A67024A67ED319343B5F0737E4AAD969F66AEDE6DB376FDF7C99D008C610EA3B3F420ECC81FCF5BFC4814E3E94614AC60E1794B040D021973B8189477D02E446765F99A23FA62EF44990EBADBBB5F1D8F14578F8F64DCB275EE84E4630C68484333954391F89E32585A9411A8A1BFA8C38D1980AC1481006043A47E0C85CF2476FE2B21F0C52788E4C9768C9081470C75CA6D419C73B9B098DA83B9127263F123191E5E93C54960685539746110CC6644C3999040E71C3D1984D8403A5DCB140C306116A107208F50875C3201CC9083CC6D72F180EF5B33289A35FF9231417FDF54F5928541BA7F74CD6ABE7A4C9B880B1CD0FC9F1894C3A1A39A4FA317675E710E7837A95C661F7B077484E4E8E8F2E2E0EE5F779FBE6A67755EBB4BE7DAB7D6BDD749AA4D16CB77589CD76EDF34DAF36B891A96259F61DE32A8727105F5ED513EF96767FCA7ABD871783EA8A288CBA506BC30993D59DEACA46F0021168351CB2890715202F4FA5A07520B8E379723B711067084924A0A0107EF4641A8F11A1E13AD1007409D2CA6AFA347043A2D09125E8280B26508D3C1CC300AFBE470AE3644803A8209F426DC070B2F837F5351CE33D29912F056F9ED48A7AAA07952DDB915449EA99B611F936FC5EB512681BF0722AE8CC9529DFD401459E680F98495C8C8D35308A5AD21C50DD8C39A092527D3407BCBA39407FA7725803B4126530063CAE69F16C014B742D9C2960590B288BA6C533043CAEEBBED8015E94DCDA19B9B534B9955B0FB3CBE703E1C8E9AB3219E01E7724B52FB7C7DDDA22A9B50A466AE39A104F5E982BE0441C77B86BACDA8789782C79CE0EF78A7111964421053D1719F44043E4A99D826A133745C32A62D04A0C2AA861D52A1806A5453E198452F94A148A85DB8021BCAE578FE77B0E43C53308C5A232588496A85A3C93D032650B67135ADA084AA36AF1AC424B945D66163A9933C1183F3EB69DA08C36A305A9D7DD3BD295EB7FE4EB70919BA205C9DB9360F853EFE85E9DD6E1B9D3D67C21531E756994674F4A378C9860F77934EEC825E37C492F5B575F7B4DB9C25A0B82502C767AF5A2763AE3EEAE842DC9D96F7A6F301DB24870B52AB8C8688784C99421619A35DA9DE1A5293908535C1362BFF8522B209EDCD1F0FDFB91FAFB9D50BD2581446A67041DA9CD13CC27F5666FD0BA6CC1D4E086345AA45BBBAA5D373B10090E89CCA737AD10166FFAF3D8BFFFA736CACAFD4E6004231E24FA56FBA3FDB573D5FFDCECD7FF68B63A30D876AE4887EB629C4934A491A0BE2FC8DF43EED180DC8701A12CA023F29932C19D21923C8A24AF60F3D012A98A246F53CA9648552479EB50B91D2179E9AA4B87E7D0254D0D7393C31CE93743C6D63FA8D0A03F582E3FC2F05E6A27EF5CDA17E576C6AD9829B7B3336ED7975B6DE5CDD248F290E46D83E4D948F2C47E913CE44B14F952C1A674255215F9D2A6942D91AA3BC3979012CDA4EF1FD60EDB79D84DEFB09E27D96B9EC17E51DA625C0399D2968A415B9479B876EF0453CDA1485B9E4463C85690AD205B41B6826C05D94A2A41B6B23D5591AD6C4AD912A9BA336CE59557776A8DD2139C9D2124C63D82292131EE6CAA4BC71877D21708932B28C6DA0E1E6C4542B28A90E43FD88A97373D8B92CC24C6A3AD48480A434872039171776025761958395E044421791F0927F01CEE7D28BF5DEC57E8221914C51559602CAACC6351E5F8B5B0280141138B9436FB7EC035FE05A1086D6308450BA1E801F7E4E24E7DF6F437C5C812298CDD1074E35EDE7384BEE71D7A701ABE959DF7B6D51FDCFCA6F6F52BA789729B1F8BCF02BCBBB52AD6310CF6EF08A7D2DF6028B7A70587E45D077EA8C63FA8CD6A12FFFFFFFFAD5F738F06000000B4873A0264F012009308310106000000BCB03B02E31C2D3F55F29932CE95C8F1D3BC674A20BD29C283FF94AE7DC9DD843877774C65520E0DC79C2A3F882471F298F84894CE3313A79C8C441316789AED291788EC6F6FDFF45AFDAFED41ADD3B851AE1F1DE51032D94647221680B21E098743ED6632717C391AC9645C97AB0B4B9C4E4220F650118D4144EEA0A2A87441FAE7844ADF92F0BA3A61987993FC0D7AF4484E02804DBBBA6D8FC63D263BB02D0FC3E9F249148E462C5095189F2F4B93A94E98C6AA33B1E32C661B85578C70D5081FEBD179A463C90F9D30D567265E31E3F64CEA4A56908AEB1E4C05874E919494452135A4A181745E2A0F86B0E00E2A6722DF324B549507DBDC09FC0EDF2510CC656327B68264898E8D826DF3A152A1C393345AD527E6E2D8B1991254B61FC42B0FE2D507F12C7F4B8EDFD9EBE96865365A9D8D1E1B51DB2CA86246AA6624F94C32AA8280AB81A7D0DA965761D4B927077D80DB188A5BB7B5E4F3709144A0975F513D95AB452E9F423076BBDA8AFBD24FE86451246FE3913D57BA1655778B6A0FA7DDD067D3A9EE352C98C80DBAAA3BCA0340715F69756AADB634AF7C37FF48FD60D081E1A5FE479340698272D9B64D27B4897759751448BA92753327BDD10327BDB1C75AE8B1643CF9EB5F64EC0C65F79C73FF0A3D9C2B77AC8CBC6BB46048ABBD23EF987DF18E84BE800C502F1FA17F122FBC9F48E7BEDAF52D34479F0E87D2616B03740A22F61B793F93BFF6EEC3A19A9258B6E6F83258C9825535538F07E0D9A159CE1912635932304B99074373CB33626A7AD45063B239E153DF537DC1D484F6D803A4716D66EC5F68739BF97119AB31AEA44D598D7199D30CABF9DCEAEF02A1A922A14142A31B0A121A2434486890D020A14142838406090D129AD2131AE376DA74BFC0694668DA3052C99B634853DFA2B2B377D3C68F2F1495D9FC3E8107D95F669BC01A4CC6D825609594C924CF442203F92F8EAC7324327B4F640ABC5731EFFE85AAB50018CF4C604C5D73337249399EE9D931687C287C196C5CE34C8F85D8F8746C4CE52BC131166E031DD1CCA761668FD051B610E861AA47666D2661EC5A82E77EB6A72A9EFBD994B2255215CFFDAC3363DEA60B03360CE25B5A9373F22F7ED2674D17DEF6BFFF8FACE3C6BBB266FAEA9AE98FD74C7FB266FAD335D39F99E9C9FB481A7B6F389B4EE5E28A4F3FE428E2FCF9455C3CBF8845BED45FF26456D59E27945296104A98144D7C7927B39BDA586D6492860C99E42C933CC5C358DBE19233898B61673DC5C3586A0AB5474C72CD0D23D79E1F0977352A2DB881B06AACFFF54369E3AC87A3F1243B245C5E0BE7AFB6756221366D1A9B6070B26D393E592BB1C9422BE72E2193F9E51199D2C8DE2153F1EC975A8932982F1FD7B478D6CB25BA16CE78B9AC059445D3E2992E1FD77599E5B28CC6C90DBA1F5AD328B98E816E83F70ABEA6D3A4451902977934983AA44BB94B033149F36595FFA2263DE342424B732779402CE14EB7F0A2146D79C89756F2A5356C7916F225B1437C092D79F18C62CFF9526EC831EE4992F0A330E7C2C01CE6B151BC84DAABCB8DFB3F9813B83B60BAB352188AAB1171E8E57168AF7627C6BF2010E1E6C4FD04A24E77E8398018002510E9D1613D103F7CA11AD322905A46A9D762D2C5DBE6838CFA6599B1712F4A324D91272AD2654506E45CB780E412475AFE290A32E58DCF50D6385B68957F86F264A69C16B94B3394533C5CA8A07E8F6628B8B4B82D4D71697133BA9647D3322D2D3E6541B01CB79414961E2C224287D7792E7BCC792764FF3077C25ABECB28FBD2C910A96B8F338CFC274904820E43B536B7B20823F33AD960B23BFBDC1F6B656F721EF2B984CF2268A6431925F97F67B89725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</si>
  <si>
    <t>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10000000050000000100000000000000F8DB3B0258F01200B2750D01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6417F7A2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270000001F00000029530000B7000000789CE3B471CECFC9494D2EC9CCCF0B735670CE2FCD2BF14CB155325452D0B7E3E50200A2910917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1100000049141C1001000073696F6E6500000000BEB3E5773CF21200A3B4E57712000000B70000000000000000672F36CFBAC50100672F36CFBAC50100156BDA3EBDC501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436F6C6C656374696F6E4F442E786D6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14000000F81400000000000000672F36CFBAC50100672F36CFBAC50100156BDA3EBDC501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436F6C6C656374696F6E53542E786D6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1300000005000000010000000000000084B43D0258F01200B2750D0113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463C09A6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270000001F00000083780000B7000000789CE3B471CECFC9494D2EC9CCCFF3775170CE2FCD2BF14CB155325452D0B7E3E50200A21E091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14000000050000000000000001000000000000000100000006000000150000001600000017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F618F168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68140000F8720100CDDC0000F8140000789CED5DDD6EDBBA96BEDE05FA0E44500C5A4C7722D9F9DD677700D776B20D388E6BBBB9E84DA14A8C4B4096BC293A07C74F337733189CABF30867BFD82C92FAA163C79693D891EC55142DB94C524B14C98FDF22B9F8CBEFF5D0F7A92B5818F407FFF5F6CD2FBFFCDE1274D41F9096D71F7C3AB00F20D0E581F874601D90C15849064C847EF8E9A016383E8BD801B9F63A9EFAA537B8BC0AB8FBE9E0807446908033C73F20FDE9A7837348C58741FB52152483836E1AEC5DA5C1CF0315BC0CA010C127F480D47D9E0441912FBEF8874A01E19B442F080FFE31A649F8D2970F879CC13D8F02256D0743F57FA7FE935FF248C06B83C2F25D22A134BFF41B61FAC82B7E07E13BC78FE4F3C331A32A4D8346B76ECF13E94F89E0B3EFCDC95AC27767859FF9FD9C602E27C81EE604519D0BDE0AA01AED73CB94350359EF152BCEDC8C4494BC432A987B8414CE6B27A535DF9F17F6273F668573CADC862E9DD5A63DEC8BD1587E8386D021FBF4C8BA38AA58D6896C1A5D3ED50D6A22044D34EEDCBAAA584B0555613209BF5352155242F858F005BB43F54D6EB8178CE266D051C5C6AADEBA97A0A5480A97593A1C52AB5C5D874F07A1CE75C947BE6E2351DCCA798DEB9054BD9116F1C5BF853AAB1C90CFBEDBBCCF2AB5237A91FCB432A7185EB2207BE6A8732FF58C13F69D7BDACF5A0F7C98DBDBB4CDF5C63C7D5247C8D2E4D33B22FBDD874A855AF6EBCE382DA337EEB702B7CBDD4068F94CE289A83B623EAD12C6EFD4CC5E63D475866D061FFBBBFC23052A06D555FF197115D69954B5D0BBECBD84234278EFB69335F07EAD2D3F6E38FBE55BA331FCA0FBE9103E1B341EF9A62ADC92CD24F9A1C7C6A18AD5FC3F27D947F487492A08DE8CA77D3D5A34583486D7B55483D361DB08578C70350943DBB0D2CC10B1CD48C58C54D3C8A51F5A66C436231533A2F3B4AE79D6CB5AD7A16744B82B78BD3923F8F9A59DC5E5A05B0BB2783D12D78E68F71A0F459DE62013F55D5977C6431B910864AA4C32188DAF03F339EEF5EC636EB8F34062443B61E7EFDDE1606C7E6B2DEBB16C9C200A4A7EF9BD3FC8F045F79AE9914699230D330B20A792418EAD21A732073930CAD3E934459E0A228F2143E499459EB323EBECC8BEB8B82839F258C5469E545E20E8313E3D424F1AD969E8A975A0A5F9E9101E89A64F4769F3AE3B7A0039B574E4520FD28BF0AADFADD7BAB3E3846CDBD983645B3105D0338369F6B603910D69339D11C60A7FA6941901B4CB6664D459E07A53A828A3B0A305CA9648D5FEE732290B8D60502865B5128BDB405934954DA02CBA02946AA914CB892A0860820AFFAA9123C972B430CF4C49DDABAF30202E7AC6E3BFD4FD60F6E9200074847F3F1D7426A34398561C9281C3D9DD9D03330F5F61E6D1A359A0065CCEA65030D5A92BCB527F0D98F8EBBFC9358B263C2EDD5A96FECBC40984CC92431335810F897C04681FE6C801F01B721112983D393ECD932170994783A943BA94BB34109334DF631F2EADEE273197EA1C73A966CCE5D2F9F18345E1300891B5206BD91FD652707B592A47D682AC851693B5203BD99EAAC84E9EA52CB293EDEA8AEC04D9494E76727CF07029FF3863279D908F1CC1EE292EE62339594D4E70317F2BE464267131B8092EE66B74DE236EF29CC5FC930C748E35E89CCC820E456BD84E01CE83EC2F833755EBC8AE1CD9E7398C61768637F609024EE901A75239B2CED118B65780D30947D44E5B33442A66A46A468ECDC889193935236733659FA7B1DA3D17C1F48A661A2E02BBE292EC7AE83197E6609B8DC7A9F54B72CCD3398E799AC17D9787430A9D1A29E64E21FE43E1CB403E52CC7D457CA4983174EE11E23F87629E659873AA31E72CC39CA64F033724B3DBC511784C1902CF5381E757836CCA30420F420F42CF1E41CF79063D671A7ACE1F811EF23E124EE039DCFB8006CFDD4721A3CCA781D0AEECFEB38A0D41A9BC401884BBFFF460BE4718541F8D79D4EE678AA91D45F0ED560115EE02DC8CAAB80BF059CA6A257017E0B6742DEE02C56BEC025C5AFA8A9D7D2FB9187231C70E2E1E65076EC8C721A164A4DE0339027204E40805E10833899122204578158A70EB02C4255F4D8E1869CB04F210885812272E075558364B2C8BA6C5230A4B</t>
  </si>
  <si>
    <t>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2B2C6B4D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7700000087000000FDBD000007010000789CE3E4B4F1CC4BCB77C94F5670CE2FA80CCA4CCF28B15502318B404C054767674785E2FCB492F2C4A2548560BD023D473D25859002A0065B254310CBAD2817A8434921ACA838CF56C9D8584921B828D92F17240464404495149C73536C950C9414DC72F272C17A81CCF462B011FA76BC5C001E882754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1100000031CAE22D01000073696F6E6500000000BEB3E5773CF21200A3B4E5770A000000FD0B00000000000000672F36CFBAC50100E2C1013FBDC50100E2C1013FBDC501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4461746947656E6572616C692E786D6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D000000E20100000000000000672F36CFBAC50100672F36CFBAC50100156BDA3EBDC501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436F6C6C656374696F6E45502E786D6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000000B70000000000000000672F36CFBAC50100672F36CFBAC50100156BDA3EBDC501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436F6C6C656374696F6E56432E786D6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07000000050000000100000000000000A4719F0140F11200B27510010B0000000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D4F3018E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6D0B00003D310000DBEE0000FD0B0000789CED5B5B6FDB38167E9E05F63F70B3C56083ED389673693C6D06D048722AC0B7488E0BF48D9668975889D450B43B08F263E675DEF6376CFFD81E92BADACEA6DE99495360F2509314CFED3B87878794FACD1B174B7A4D181138A13FA0BFFEE59B37EE75730C4D3221C5D5D1119A8A682AEEAE8EBA47C8499919D9B0483526AB95FA71789AAA5F3FCD446E264820572D379F89A56AFC6044383C49482429670E8B7276A2874FDAA28BA9376B1C0BEE459CF194461C8DC58489908260EBF4087A619ABA797675D4EBEFE17EE3A9A16FDEF892A4371E7209E8858F95865C488E322250F22DCE78FE9AE4245ADF01094131017234C41B2EB01AA1E81F11079B08CBE986EBC78686EEB2C152AE71C986A229C5401E53040AAF05B9BBC3C7061FA9C0188834B93ABAF746F747E86457511BA5345F0B5C51742B92F9F0BEFB004DC445C60F21F1192206DD8324EDDA110EEF5F249491177BE787101D98EDD36C10DCBF98F53A9DD9F97ECA43252DF63AF851CFFCE998BD8EE98363ACDEEFE399E81829690461403E07AFD07AC56194CBC23F38CB702231934439F0FBCF774C641D9B754B11ADC17B8960ED6E682EF56826F88A48C95F2212239247C93A8738C0E59A36B20FF253D43B46014D28C840388A889038250CA4119017E31565F42076A7C7C8063CA288167C30CAD68B4542238A72223600DA41FCCEF47A28203888F21C34897E5AD3D24F58108238A269CA1760F041BC2E14AF089CCA99368BABC517ADC1BA127A640BD9E95DA0A8738612B25A11C4FEF36F6475FB27FDB38344BD8230CB20A123492246A30F040992C0CEB2010BBE2F03C0C4DA4B251E049188E439161466489848E5A75F54D42434A50C86C195A06DBECE745A79891867D1874FBF02312C6B2E625AD96422B9CC292AE09638D7D4FBE442842E096C2C7786BF71AE7EA65608B0D0B02726A4215E0F9157EF68C030CFC1F92007A315E582C1F60A7B2CD20A48AC7C09069B69C0A99126639A1116AB283CC80397A5075402AE11551EE72C5F275A13DEC4F420F6FD63E46D40A9B5AA50F24A10ECD2909873BD65AFE83AA611960256CD41BCAD6E53F772E129ED01470E2154AC2488023581C33F6A6148B5B820D40E9365B5706AE60E8026C10BA84024B89E83A73644D0A50EE62AAA0B4D884A5F28C219951CC29C2B4420774078C5AD9CF61200826859C7BC60C1BFC30018031642AD8EE604C8C552555B3AE6A40ABE0AEF620E2DC568C30FC41832A63FB77506AEF82A39903161E706930E6177E82EF4C886675DC08ED7BBFCDC1DCF0559F1C3C26693993DF41E9275F1E29F50FAF4FF6F59AA66DEAE76D5D856D1AC87DD6B5315D1802ED44257DC6D1941E96C75ACB3B37EF7BCFBEAB2777AD9BBF47A67505A4F59722DA0D0EF77FADD6EF7AC77D1BF3CEB9DF7CFBDEF4EAD73A8BC39F0D175F8122739386C96252B3BCBB48DAA3D592E753BF41DBE5C8E6535F13627F6F06656F59D349B8BFCB45B0D14EAD686F9418D8E1F203FD68C3548D3623B0799DCE01B2C723B65A60D268E7251361D91954D2F6269D9D646284579EAD2BC9A02FA3BC1B4D11BF961A3E739E351D51D0C2A194C0AD9E854325904403444367843AFC11B7A9E53683748565E0C0655D0C051C7721789B13FCF7A8DB615CAE2AC95597E61BF6AFF98B08A7C4FD0186CD5583B3C769CA02DABFDA0BBC607CE643C0BECD96C02E067C571D1950512A7DD13AB77625DF6FB5BF8B83258B51F8FD380E893E47015E8DF3DEA565A98832A4193E5B61487E55B8C7D7637DC88F618C4B69747E6407B9BC87477C680ED230AB35CD3C0C9B36C6D5CA939B4E7EE0068BB953D4AF39DE7B30CE4D500EB6E23D643E5538C46C5D10346BC5C270760867D46B750700B981D1E0FF2E200CF64528EA91108489F99D81FB993B2A946D3AC1A2D9A27FB14B39A8A39E67CF31CF4EAD57A4141E45587A82FA15B3B7C2B1FB73C1F660ECE6A437477DBF3DF26F235832275CDF0B72BF9FACB18B3AD5F2300A03412CB847FFC328AB551AEF06C27B026C6CF1BE1678EEF3E74C3453B8617CF1BE15ABF678A7185E74EA6686CC2BAFB9C51AEF47BAE2897786E658A66A1F3AC117EE6F8EE43574576338617CF1BE15ABF678A7185670BE5B1486B1BA08366EA7A805F1D8D27C1084E98BE12701B78EFDFDBE8DA1B7B813DF4D5A92E25704256B7409D15619DA28C6D38F4034DE216EF72A474616114E01250688DB9483112545D6E01407FDB466CAB528F27AEE63258E54D7BF72AF0E6A4B0EDB30D9DDAC1CC7726433BD8B235C3E2ABB6D5761C6F36B3DFFB93B1873C74730BDE9CD9C5BDAAEBF96864CFBCC06FF8F8465DBAC84FBF7CCD568F266ECB4E1F79A1E7DC6A144A3BBDEA1AF46BB6541FB127C3215888207E87F6AD5B79D2292EE4BE66FBAAB53AF2C3DBC06E79D09C78EFBEEAF5A92E9638A30B9A90D22C35F4A74D5FD4A6F63E5A0EBAD7B694D429DF8CA8DBA1E148EFFED00A9CB21506E63A4F35ED61D99C47C351DDAEA74C57F5F874558CABDBB2E9AABCAC8427BEBAF02DB99D94DAA8D73539456196DFAAC2418A35000EBD6B063DEB0C2865A228C17A0BE8264CD851141A110E5BDE28FE96D539BDB76AA6309F62F5A2C1A552FFFFFFFF466F5B4D06000000E4B39F0180F112006F17340102000000A0719F0101AA2EC962F57D0790E04CFF940FAAEF3CA6FE460FCC48A27E06F867F5E3A5982685F786F4212739B99C1417B12C8AEF6622CF8CD5E5D71CDDFF65D240A4A5F50D6080138DD5AB24A88F7E2B1E539CE71FB988D134FF38C988F9C025FF383281F963127959D1807454B420608A562853FDB8E406C1B3A4ABEA4DDA747D7574D9E9A9F717C34613ABCBF553D57C9B55CD1997374ABF2E4CB214F877B7ACD5D5F7DCD699E93B6C53CEB03ADD62046C3793CECD10E00445E7D5D12B23C14EE84F55C7DD8035642DB8BAEF8439678603304CA880301B48017DE0D53FBDE8F45EC1D374A157C07E53ED0D067F488C6C2106D42CC76095688AC032A5EF4CC5C82BF5C01A12368FAED51579BFE8868B796466F71AB3CF61F63B1187EB85F7B31458DFF04DC5F2E750AAD91004298A3A7907753A65F6695DBCCEEBCC63CF1BAF624049587C5CB75D7593CDF53BA86EA7DB454BCA38C2A87514A889FBADBF0739BDF78249C9C91F0FFCB1AF2EC9F7D4F0464533B60FCF1D9B06CD743AD0997420CC4B035DD92D690430F9092C56FDAA0F3C4921A95641BA43686D13BA9D61E751AA5E8B6A587C17C5561D95451E177ADA229FFBA182E7119AB36D45D5776790AB0853AF0D1F213EDFABAFFA3A22C78F125FEC4AD695977A47FBB8E857BBD4E64DFE67515F6E530744EDBEB9DAA2F40734B01E784462AABF0BD866D70EB641B5D1F98059F9D9CD0C2FD6EA2B0934E42BAE579DCA51D07E1B9BC40D7983E9BEEE8D8355DD013EC1CA32BB08B47AAAA59E0E78F152AEA41D346907AD6C3EC7EAF30B5F6D1CFAA0BDD6D1E5B1950E134FBD983B533B01D65EB413A91D02D9CF5D26B2C5C959E792A7D377686824CCA6FAE71D8DE507F00350BF2574F54131382DDB1ECC39AD7A73C7E49C19CD7848EFC83B6344A4BE21794799176BDD4E1A288AA5FE60477F43B935E64D919345495EBD857BCF795ABFD103C8ABCE3BD010D21EAC1D47CDEF9D5743D722563B904E8466C470515340AFCD942540E5994B82613E48629F4DD660E20C605D2EF13D64A54874504841310941540E405905B17F7FCBF4370EA6D6BE9FAAAF4938B2EE8F9049A7DE7400F5D0B5A031841167B0A78D53C5FB034F61DD84773A409D0402E5EF5DFD07DB224FE2B258F1651295ED5BA8331246AA3A468A7F91892CBB006A535A00DEF863650D985448020C5ACC28442166390AD5E716BFB734557E6E85C60FBBF132772079CA43A24556A16222A50CDF872345860B1D29C6BB73E729BD5B4BFBA3BDBB83F7DCD9837730FA0D78130D78307A00705D0B187D5411685AC3BA85CB96AA004DAB28000B23B47F82D153FAA796F6E4FE09467BFC638F910B81CDA22CA95C6170B1C74F894B2DEDC971B1C77B70194FF47736FA1452C012442272591AED0FE6223A679926696C2E75BCBE85CDCFE490315872516588F1E42991AEA53D39D2E349592F35777533D4FECF09FF054E4F925D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0E000000050000000100000000000000DCB63B0258F01200B2750D010E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945A006F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52010000990200006E970000E2010000789C6D92CB6E83301045D7A9D47F20FC0081BCA550290122596A121268F7601C64096C6ABB59F4EBEB07AEB3E86A8EEF0CC3CCB527BB84761D82025392E55E42BF89004DEC47BEF7F6FA3299EC8040BD4C8026CBB55AB27BECFBDE9E091552C46F58967F52883C8639628F4A54D3E954A7326E8B0EECF16FD1073971A66A72F613C6FE4C4364616E616161A92121F7ABEE7C15396B8D449B63C591124B3CD0F707D332688A21A986911D15B5E55BCD753CB6322ED72BA9C00E8EFF3B2321A84957758D4D652A878FFDF92C08A320DC6CB7AADF99F5E1D85A62E470EE70E170E970E570ED70330E0089E8E45816ADF90D03046907407349CD67D28103C34DAB3D00653F641C993D40D17629166A6A7938567D0129517BC95DF810561688594F12FF23ACE9D051088D11CADD1B67A662DFE12F7B35F6264EE9459E9ED0995880041068531603F5D076C1F33B94CA2FEC20B8E3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</si>
  <si>
    <t>41414D5648465353FEFFFFFFFFFFFF7F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61200414153465353474ED2C60C40CDCC0C40000800000800000001000000010000000100000003000000040000000800000019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2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E0F01200FFFF7F0004000000440E340128000000010000000CB49F01F0F01200000080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8EF1200030000000200000068FF300164000000010000000000000001000000FC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F8EF1200000000000300000068FF30016400000001000000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9000000453A297201000073696F6E6500000000BEB3E5773CF21200A3B4E577050000009D0000000000000000672F36CFBAC50100EA70313FBDC50100EA70313FBDC50100000000FFFFFFFF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56657273696F6E65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000000000000000000672F36CFBAC50100672F36CFBAC50100672F36CFBAC50110000000FFFFFFFF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1000000446F63756D656E746F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7000000070100000000000000672F36CFBAC50100672F36CFBAC50100156BDA3EBDC501000000000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496E666F446F632E786D6C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06000000050000000100000000000000884E500288F01200B2750D0106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F92C517406000000000000000000000000000000000000000000000041414353000010000000000001000000000000400200000000000000000000000000000000000000000000000000000000000000000000000000000000000000000000000000000000000000000000000000000000000000000000000000000000000000000000000000000000000000000000000000000000000000000000000D000000080000000EF000009D000000789C6360000111070000700055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FFFFFFFF08000000050000000100000000000000B075500258F01200B2750D0108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</si>
  <si>
    <t>Nr. Ord.</t>
  </si>
  <si>
    <t>TARIFFA</t>
  </si>
  <si>
    <t>DESIGNAZIONE DEI LAVORI</t>
  </si>
  <si>
    <t>M I S U R A Z I O N I:</t>
  </si>
  <si>
    <t>Quantità</t>
  </si>
  <si>
    <t xml:space="preserve">         IMPORTI</t>
  </si>
  <si>
    <t xml:space="preserve"> </t>
  </si>
  <si>
    <t xml:space="preserve">  </t>
  </si>
  <si>
    <t xml:space="preserve">   </t>
  </si>
  <si>
    <t>Par.ug</t>
  </si>
  <si>
    <t>Lung.</t>
  </si>
  <si>
    <t>Larg.</t>
  </si>
  <si>
    <t>H/peso</t>
  </si>
  <si>
    <t xml:space="preserve">    </t>
  </si>
  <si>
    <t>unitario</t>
  </si>
  <si>
    <t>TOTALE</t>
  </si>
  <si>
    <t>ClDes</t>
  </si>
  <si>
    <t>ClQT</t>
  </si>
  <si>
    <t>Linha</t>
  </si>
  <si>
    <t>TOTALE euro</t>
  </si>
  <si>
    <t>AGGIUNGE NUOVA VOCE</t>
  </si>
  <si>
    <r>
      <t>documento realizzato con</t>
    </r>
    <r>
      <rPr>
        <b/>
        <sz val="6"/>
        <rFont val="Tahoma"/>
      </rPr>
      <t>PriMus</t>
    </r>
    <r>
      <rPr>
        <sz val="6"/>
        <rFont val="Tahoma"/>
      </rPr>
      <t xml:space="preserve"> for Excel by </t>
    </r>
    <r>
      <rPr>
        <b/>
        <sz val="6"/>
        <rFont val="Tahoma"/>
      </rPr>
      <t>ACCA software</t>
    </r>
    <r>
      <rPr>
        <sz val="6"/>
        <rFont val="Tahoma"/>
      </rPr>
      <t xml:space="preserve"> S.p.A.</t>
    </r>
  </si>
  <si>
    <t>1</t>
  </si>
  <si>
    <t>N.P.042</t>
  </si>
  <si>
    <t>Oneri per la rimozione definitiva delle opere provvisionali presenti ed installate per sostenere la struttura a seguito del sisma del 2012. Gli approntamenti potranno essere rimossi a seguito della realizzazione delle opere strutturali e di restauro previste in progetto e su ordine scritto della Direzione dei Lavori e del responsabile delle Strutture. Nel prezzo si intende compresi e compensati gli oneri per lo smontaggio, il calo in basso, il carico ed il trasporto in luogo indicato dall’Amministrazione Appaltante. Qualora i manufatti dovessero essere smaltiti, come previsto dal prezzario OO.PP. Regione Lombardia, non è previsto il compenso in quanto trattasi di materiali commercializzati. La voce prevede, inoltre, tutti gli oneri necessari alla protezione dei manufatti esistenti durante le fasi di smontaggio e quanto altro necessario per dare l’opera completa a regola d’arte</t>
  </si>
  <si>
    <t>M I S U R A Z I O N I:</t>
  </si>
  <si>
    <t/>
  </si>
  <si>
    <t>3'</t>
  </si>
  <si>
    <t>SOMMANO a corpo</t>
  </si>
  <si>
    <t/>
  </si>
  <si>
    <t>2</t>
  </si>
  <si>
    <t>1S.00.010.0010</t>
  </si>
  <si>
    <t>Riunioni di coordinamento, secondo quanto previsto dal dlgs 81/08 e s.m.i. allegato XV, convocate dal Coordinatore della Sicurezza in fase di esecuzione, per particolari e delicate lavorazioni, che non rientrano nell’ordinarietà, atte a risolvere le interferenze. In questa voce vanno computati solo i costi necessari ad attuare le specifiche procedure di coordinamento, derivanti dal contesto ambientale o da interferenze presenti nello specifico cantiere, necessarie per eliminare o ridurre al minimo i rischi per gli addetti ai lavori. Non vanno computati come costi della sicurezza le normali riunioni di coordinamento, riconducibili a modalità standard di esecuzione. Il numero delle riunioni potrà variare secondo le esigenze riscontrate in fase esecutiva dal CSE, ma devono essere previste indicativamente in fase di progettazione dal CSP. Trattandosi di costo per la sicurezza non soggetto - per legge - a ribasso d’asta in sede di offerta, sottratto alla logica concorrenziale di mercato non è stato previsto l’utile d’impresa. Da riconoscere per ogni impresa presente in riunione, coinvolta in fase di esecuzione per delicate lavorazioni interferenti.</t>
  </si>
  <si>
    <t>M I S U R A Z I O N I:</t>
  </si>
  <si>
    <t/>
  </si>
  <si>
    <t>3'</t>
  </si>
  <si>
    <t>SOMMANO cad</t>
  </si>
  <si>
    <t/>
  </si>
  <si>
    <t>3</t>
  </si>
  <si>
    <t>NC.10.350.0010.a</t>
  </si>
  <si>
    <t>Nolo ponteggio in struttura metallica tubolare. Compresi: il  trasporto, il montaggio, lo smontaggio, la messa a terra, i parapetti, i fermapiedi, gli ancoraggi, le segnalazioni e tutte le misure ed accorgimenti atti a garantire la sicurezza degli operai e pubblica. Esclusi i piani di lavoro e i paraschegge:- per i primi 30 giorni consecutivi o frazione, compreso montaggio e smontaggio</t>
  </si>
  <si>
    <t>M I S U R A Z I O N I:</t>
  </si>
  <si>
    <t>Prospetto nord est</t>
  </si>
  <si>
    <t>Prospetto sud est</t>
  </si>
  <si>
    <t>Prospetto sud ovest</t>
  </si>
  <si>
    <t>Prospetto nord ovest</t>
  </si>
  <si>
    <t>3'</t>
  </si>
  <si>
    <t>SOMMANO m²</t>
  </si>
  <si>
    <t/>
  </si>
  <si>
    <t>4</t>
  </si>
  <si>
    <t>NC.10.350.0060</t>
  </si>
  <si>
    <t>Schermatura dei ponteggi di facciata con teli in fibra sintetica, compresi accessori di fissaggio, montaggio, manutenzione e smontaggio, per l'intero periodo di utilizzo.</t>
  </si>
  <si>
    <t>M I S U R A Z I O N I:</t>
  </si>
  <si>
    <t>Vedi voce n° 3 [m² 999.72]</t>
  </si>
  <si>
    <t>3'</t>
  </si>
  <si>
    <t>SOMMANO m²</t>
  </si>
  <si>
    <t/>
  </si>
  <si>
    <t>5</t>
  </si>
  <si>
    <t>NC.10.350.0010.b</t>
  </si>
  <si>
    <t>Nolo ponteggio in struttura metallica tubolare. Compresi: il  trasporto, il montaggio, lo smontaggio, la messa a terra, i parapetti, i fermapiedi, gli ancoraggi, le segnalazioni e tutte le misure ed accorgimenti atti a garantire la sicurezza degli operai e pubblica. Esclusi i piani di lavoro e i paraschegge:- per ogni successivo periodo di 30 giorni consecutivi o frazione</t>
  </si>
  <si>
    <t>M I S U R A Z I O N I:</t>
  </si>
  <si>
    <t>Vedi voce n° 3 [m² 999.72]</t>
  </si>
  <si>
    <t>3'</t>
  </si>
  <si>
    <t>SOMMANO m²</t>
  </si>
  <si>
    <t/>
  </si>
  <si>
    <t>6</t>
  </si>
  <si>
    <t>NC.10.350.0050.a</t>
  </si>
  <si>
    <t>Nolo di paraschegge (mantovana), realizzato con tavole di abete oppure con adatti elementi in lamiera zincata, compresa la struttura di sostegno e quanto altro occorre, l'approntamento ed il disarmo a fine utilizzo: - per i primi 30 giorni consecutivi o frazione, compreso montaggio e smontaggio</t>
  </si>
  <si>
    <t>M I S U R A Z I O N I:</t>
  </si>
  <si>
    <t>Prospetto nord est</t>
  </si>
  <si>
    <t>Prospetto sud est</t>
  </si>
  <si>
    <t>Prospetto sud ovest</t>
  </si>
  <si>
    <t>Prospetto nord ovest</t>
  </si>
  <si>
    <t>3'</t>
  </si>
  <si>
    <t>SOMMANO m²</t>
  </si>
  <si>
    <t/>
  </si>
  <si>
    <t>7</t>
  </si>
  <si>
    <t>NC.10.350.0050.b</t>
  </si>
  <si>
    <t>Nolo di paraschegge (mantovana), realizzato con tavole di abete oppure con adatti elementi in lamiera zincata, compresa la struttura di sostegno e quanto altro necessario, l'approntamento ed il disarmo a fine utilizzo: - per ogni successivo periodo di 30 giorni consecutivi o frazione</t>
  </si>
  <si>
    <t>M I S U R A Z I O N I:</t>
  </si>
  <si>
    <t>Vedi voce n° 6 [m² 148.96]</t>
  </si>
  <si>
    <t>3'</t>
  </si>
  <si>
    <t>SOMMANO m²</t>
  </si>
  <si>
    <t/>
  </si>
  <si>
    <t>8</t>
  </si>
  <si>
    <t>NC.10.350.0035.a</t>
  </si>
  <si>
    <t>Nolo di parapetto in struttura metallica corredato da fermapiede, da montare sulla sommita dei ponteggi. Compresi: il trasporto, il montaggio, lo smontaggio, la segnaletica e tutti gli accorgimenti atti a garantire la sicurezza dei lavoratori e pubblica:- altezza fino a cm. 120, per i primi 30 giorni consecutivi o frazione, compreso montaggio e smontaggio</t>
  </si>
  <si>
    <t>M I S U R A Z I O N I:</t>
  </si>
  <si>
    <t>Prospetto nord est</t>
  </si>
  <si>
    <t>Prospetto sud est</t>
  </si>
  <si>
    <t>Prospetto sud ovest</t>
  </si>
  <si>
    <t>Prospetto nord ovest</t>
  </si>
  <si>
    <t>3'</t>
  </si>
  <si>
    <t>SOMMANO m</t>
  </si>
  <si>
    <t/>
  </si>
  <si>
    <t>9</t>
  </si>
  <si>
    <t>NC.10.350.0035.b</t>
  </si>
  <si>
    <t>Nolo di parapetto in struttura metallica corredato da fermapiede, da montare sulla sommita dei ponteggi. Compresi: il trasporto, il montaggio, lo smontaggio, la segnaletica e tutti gli accorgimenti atti a garantire la sicurezza dei lavoratori e pubblica:- altezza fino a cm. 120, per ogni successivo periodo di 30 giorni consecutivi o frazione</t>
  </si>
  <si>
    <t>M I S U R A Z I O N I:</t>
  </si>
  <si>
    <t>Vedi voce n° 8 [m 99.30]</t>
  </si>
  <si>
    <t>3'</t>
  </si>
  <si>
    <t>SOMMANO m</t>
  </si>
  <si>
    <t/>
  </si>
  <si>
    <t>10</t>
  </si>
  <si>
    <t>NC.10.350.0040.a</t>
  </si>
  <si>
    <t>Nolo piani di lavoro o di sottoponte in tavole di abete da 50 mm di spessore o in pianali metallici, corredati di fermapiede e parapetto regolamentari, compreso approntamento e smontaggio: - per i primi 30 giorni consecutivi o frazione, compreso montaggio e smontaggio</t>
  </si>
  <si>
    <t>M I S U R A Z I O N I:</t>
  </si>
  <si>
    <t>Prospetto nord est</t>
  </si>
  <si>
    <t>Prospetto sud est</t>
  </si>
  <si>
    <t>Prospetto sud ovest</t>
  </si>
  <si>
    <t>Prospetto nord ovest</t>
  </si>
  <si>
    <t>3'</t>
  </si>
  <si>
    <t>SOMMANO m²</t>
  </si>
  <si>
    <t/>
  </si>
  <si>
    <t>11</t>
  </si>
  <si>
    <t>NC.10.350.0040.b</t>
  </si>
  <si>
    <t>Nolo piani di lavoro o di sottoponte in tavole di abete da 50 mm di spessore o in pianali metallici, corredati di fermapiede e parapetto regolamentari, compreso approntamento e smontaggio: - per ogni successivo periodo di 30 giorni consecutivi o frazione</t>
  </si>
  <si>
    <t>M I S U R A Z I O N I:</t>
  </si>
  <si>
    <t>Vedi voce n° 10 [m² 521.32]</t>
  </si>
  <si>
    <t>3'</t>
  </si>
  <si>
    <t>SOMMANO m²</t>
  </si>
  <si>
    <t/>
  </si>
  <si>
    <t>12</t>
  </si>
  <si>
    <t>NC.10.350.0070.a</t>
  </si>
  <si>
    <t>Nolo di travi reticolari prefabbricate metalliche, altezza fino a cm. 50, per l'esecuzione di parti speciali di ponteggio di facciata, di tenuta strutturale, in piano; quali apertura di varchi, realizzazione coperture, collegamenti, rinforzi, ecc., compreso il trasporto, il montaggio, lo smontaggio: - per i primi 30 giorni consecutivi o frazione, compreso montaggio e smontaggio</t>
  </si>
  <si>
    <t>M I S U R A Z I O N I:</t>
  </si>
  <si>
    <t>Prospetto sud ovest</t>
  </si>
  <si>
    <t>Prospetto sud est</t>
  </si>
  <si>
    <t>3'</t>
  </si>
  <si>
    <t>SOMMANO m</t>
  </si>
  <si>
    <t/>
  </si>
  <si>
    <t>13</t>
  </si>
  <si>
    <t>NC.10.350.0070.b</t>
  </si>
  <si>
    <t>Nolo di travi reticolari prefabbricate metalliche, altezza fino a cm. 50, per l'esecuzione di parti speciali di ponteggio di facciata, di tenuta strutturale, in piano; quali apertura di varchi, realizzazione coperture, collegamenti, rinforzi, ecc., compreso il trasporto, il montaggio, lo smontaggio: - per ogni successivo periodo di 30 giorni consecutivi o frazione</t>
  </si>
  <si>
    <t>M I S U R A Z I O N I:</t>
  </si>
  <si>
    <t>Vedi voce n° 12 [m 8.95]</t>
  </si>
  <si>
    <t>3'</t>
  </si>
  <si>
    <t>SOMMANO m</t>
  </si>
  <si>
    <t/>
  </si>
  <si>
    <t>14</t>
  </si>
  <si>
    <t>NC.10.450.0060.a</t>
  </si>
  <si>
    <t>Recinzione realizzata con pannelli modulari prefabbricati, composti da telaio zincato e tamponatura con rete elettrosaldata, avente altezza minima di cm 200, posati su idonee basi zavorrate; compreso il montaggio, eventuali giunti di sicurezza, il noleggio per tutta la durata dei lavori, la manutenzione, la segnaletica, lo smontaggio:- per i primi 30 giorni consecutivi o frazione, compreso eventuali spostamenti nell'ambito dell'area di cantiere</t>
  </si>
  <si>
    <t>M I S U R A Z I O N I:</t>
  </si>
  <si>
    <t>Recinzione esterna</t>
  </si>
  <si>
    <t/>
  </si>
  <si>
    <t/>
  </si>
  <si>
    <t/>
  </si>
  <si>
    <t>3'</t>
  </si>
  <si>
    <t>SOMMANO m</t>
  </si>
  <si>
    <t/>
  </si>
  <si>
    <t>15</t>
  </si>
  <si>
    <t>NC.10.450.0060.b</t>
  </si>
  <si>
    <t>Recinzione realizzata con pannelli modulari prefabbricati, composti da telaio zincato e tamponatura con rete elettrosaldata, avente altezza minima di cm 200, posati su idonee basi zavorrate; compreso il montaggio, eventuali giunti di sicurezza, il noleggio per tutta la durata dei lavori, la manutenzione, la segnaletica, lo smontaggio:- per ogni successivo periodo di 30 giorni consecutivi o frazione</t>
  </si>
  <si>
    <t>M I S U R A Z I O N I:</t>
  </si>
  <si>
    <t>Vedi voce n° 14 [m 224.88]</t>
  </si>
  <si>
    <t>3'</t>
  </si>
  <si>
    <t>SOMMANO m</t>
  </si>
  <si>
    <t/>
  </si>
  <si>
    <t>16</t>
  </si>
  <si>
    <t>NC.10.450.0050.d</t>
  </si>
  <si>
    <t>Recinzione con rete in polietilene alta densità, peso 240 g/m², colore arancio,  ancorata ad appositi paletti di sostegno in ferro zincato, infissi nel terreno ad interasse di 1 m; compreso il montaggio, lo sfrido, il noleggio per tutta la durata dei lavori, la manutenzione, la segnaletica, lo smontaggio. Per le seguenti altezze: - altezza m 2,00</t>
  </si>
  <si>
    <t>M I S U R A Z I O N I:</t>
  </si>
  <si>
    <t>Area stoccaggio rifiuti</t>
  </si>
  <si>
    <t/>
  </si>
  <si>
    <t>Area stoccaggio materiali</t>
  </si>
  <si>
    <t/>
  </si>
  <si>
    <t>3'</t>
  </si>
  <si>
    <t>SOMMANO m</t>
  </si>
  <si>
    <t/>
  </si>
  <si>
    <t>17</t>
  </si>
  <si>
    <t>NC.10.500.0100.a</t>
  </si>
  <si>
    <t>Nolo di servizio  igienico dedicato, in materiale plastico, con superfici interne ed esterne facilmente lavabili, dotato di un WC alla turca ed un lavabo, completo di serbatoio di raccolta delle acque nere della capacità di almeno 200 l, di serbatoio di accumulo dell'acqua per il lavabo e per lo scarico della capacità di almeno 50 l, e di connessioni idrauliche acque chiare e scure, impianto elettrico e illuminazione. Compreso trasporto, montaggio, smontaggio, preparazione della base, manutenzione. Compreso altresì servizio di adeguata pulizia giornaliera, lo scarico dei rifiuti presso i siti autorizzati, esclusi gli oneri di conferimento a discarica (minimo 4 scarichi/mese):- per i primi 30 giorni consecutivi o frazione, compreso trasporto montaggio e smontaggio</t>
  </si>
  <si>
    <t>M I S U R A Z I O N I:</t>
  </si>
  <si>
    <t/>
  </si>
  <si>
    <t>3'</t>
  </si>
  <si>
    <t>SOMMANO cad</t>
  </si>
  <si>
    <t/>
  </si>
  <si>
    <t>18</t>
  </si>
  <si>
    <t>NC.10.500.0100.b</t>
  </si>
  <si>
    <t>Nolo di servizio  igienico dedicato, in materiale plastico, con superfici interne ed esterne facilmente lavabili, dotato di un WC alla turca ed un lavabo, completo di serbatoio di raccolta delle acque nere della capacità di almeno 200 l, di serbatoio di accumulo dell'acqua per il lavabo e per lo scarico della capacità di almeno 50 l, e di connessioni idrauliche acque chiare e scure, impianto elettrico e illuminazione. Compreso trasporto, montaggio, smontaggio, preparazione della base, manutenzione. Compreso altresì servizio di adeguata pulizia giornaliera, lo scarico dei rifiuti presso i siti autorizzati, esclusi gli oneri di conferimento a discarica (minimo 4 scarichi/mese):- per ogni successivo periodo di 30 giorni consecutivi o frazione</t>
  </si>
  <si>
    <t>M I S U R A Z I O N I:</t>
  </si>
  <si>
    <t>Vedi voce n° 17 [cad 1.00]</t>
  </si>
  <si>
    <t>3'</t>
  </si>
  <si>
    <t>SOMMANO cad</t>
  </si>
  <si>
    <t/>
  </si>
  <si>
    <t>19</t>
  </si>
  <si>
    <t>CVD.01.020.0010.a</t>
  </si>
  <si>
    <t>Nolo mensile di postazione igienica dedicata, per personale esterno al cantiere. In materiale plastico, con superfici interne ed esterne facilmente lavabili, dotata di WC alla turca e lavabo, completa di serbatoio di raccolta delle acque nere dalla capacità di almeno 200 l, di serbatoio di accumulo di acqua per il lavabo e per lo scarico di almeno 50 l e di connessioni idrauliche per acque chiare e scure, impianto elettrico e di illuminazione. Compreso trasporto, montaggio, smontaggio, preparazione della base e manutenzione. Compreso altresì servizio di adeguata pulizia giornaliera, lo scarico dei rifiuti presso siti autorizzati, esclusi la sanificazione periodica e gli oneri di conferimento in discarica (minimo 4 scarichi/mese).	- per i primi 30 giorni consecutivi o frazione, compreso trasporto, montaggio e smontaggio.</t>
  </si>
  <si>
    <t>M I S U R A Z I O N I:</t>
  </si>
  <si>
    <t/>
  </si>
  <si>
    <t>3'</t>
  </si>
  <si>
    <t>SOMMANO cad</t>
  </si>
  <si>
    <t/>
  </si>
  <si>
    <t>20</t>
  </si>
  <si>
    <t>CVD.01.020.0010.b</t>
  </si>
  <si>
    <t>Nolo mensile di postazione igienica dedicata, per personale esterno al cantiere. In materiale plastico, con superfici interne ed esterne facilmente lavabili, dotata di WC alla turca e lavabo, completa di serbatoio di raccolta delle acque nere dalla capacità di almeno 200 l, di serbatoio di accumulo di acqua per il lavabo e per lo scarico di almeno 50 l e di connessioni idrauliche per acque chiare e scure, impianto elettrico e di illuminazione. Compreso trasporto, montaggio, smontaggio, preparazione della base e manutenzione. Compreso altresì servizio di adeguata pulizia giornaliera, lo scarico dei rifiuti presso siti autorizzati, esclusi la sanificazione periodica e gli oneri di conferimento in discarica (minimo 4 scarichi/mese).	- per ogni successivo periodo di 30 giorni consecutivi o frazione.</t>
  </si>
  <si>
    <t>M I S U R A Z I O N I:</t>
  </si>
  <si>
    <t/>
  </si>
  <si>
    <t>3'</t>
  </si>
  <si>
    <t>SOMMANO cad</t>
  </si>
  <si>
    <t/>
  </si>
  <si>
    <t>21</t>
  </si>
  <si>
    <t>NC.10.500.0200.a</t>
  </si>
  <si>
    <t>Nolo di box di cantiere ad uso mensa/spogliatoio, realizzato con struttura in profilati di acciaio zincato presso piegati, sollevata da terra, tamponatura e copertura con pannello sandwich costituito da lamiera interna ed esterna e coibente centrale (minimo 40 mm) divisori interni a pannello sandwich, infissi in alluminio/PVC, pavimento di legno idrofugo rivestito in pvc, completo di impianti elettrico, idrico e fognario, arredamenti e servizi in funzione dell'uso. Dimensioni indicative 2,40 x 6,40. Compreso trasporto, montaggio e smontaggio e preparazione della base in cls armata di appoggio. Nolo mensile:- per i primi 30 giorni consecutivi o frazione, compreso trasporto montaggio e smontaggio</t>
  </si>
  <si>
    <t>M I S U R A Z I O N I:</t>
  </si>
  <si>
    <t>Mensa</t>
  </si>
  <si>
    <t>Spogliatoio</t>
  </si>
  <si>
    <t>Ufficio</t>
  </si>
  <si>
    <t>3'</t>
  </si>
  <si>
    <t>SOMMANO cad</t>
  </si>
  <si>
    <t/>
  </si>
  <si>
    <t>22</t>
  </si>
  <si>
    <t>NC.10.500.0200.b</t>
  </si>
  <si>
    <t>Nolo di box di cantiere ad uso mensa/spogliatoio, realizzato con struttura in profilati di acciaio zincato presso piegati, sollevata da terra, tamponatura e copertura con pannello sandwich costituito da lamiera interna ed esterna e coibente centrale (minimo 40 mm) divisori interni a pannello sandwich, infissi in alluminio/PVC, pavimento di legno idrofugo rivestito in pvc, completo di impianti elettrico, idrico e fognario, arredamenti e servizi in funzione dell'uso. Dimensioni indicative 2,40 x 6,40. Compreso trasporto, montaggio e smontaggio e preparazione della base in cls armata di appoggio. Nolo mensile:- per ogni successivo periodo di 30 giorni consecutivi o frazione</t>
  </si>
  <si>
    <t>M I S U R A Z I O N I:</t>
  </si>
  <si>
    <t>Vedi voce n° 21 [cad 3.00]</t>
  </si>
  <si>
    <t>3'</t>
  </si>
  <si>
    <t>SOMMANO cad</t>
  </si>
  <si>
    <t/>
  </si>
  <si>
    <t>23</t>
  </si>
  <si>
    <t>Z.01.011.a</t>
  </si>
  <si>
    <t>FORNITURA E MONTAGGIO DI BOX DI CANTIERE PRONTO SOCCORSO Box di cantiere uso camera per pronto soccorso realizzato da struttura di base, sollevata da terra, e in elevato con profilati di acciaio presso piegati, copertura e tamponatura con pannello sandwich costituito da lamiera interna ed esterna e coibente centrale (minimo 40 mm) divisori interni a pannello sandwich, infissi in alluminio, pavimento in legno idrofugo rivestito in pvc, eventuale controsoffitto, completo di impianti elettrico, idrico e fognario, termico elettrico interni, dotato scrivania, due sedie, sgabello, attaccapanni, lettino, due barelle, lavabo, boiler elettrico, accessori vari. Compreso trasporto, montaggio e smontaggio e preparazione della base in cls armata di appoggio. FORNITURA E MONTAGGIO DI BOX DI CANTIERE PRONTO SOCCORSO Dimensioni 2,40x6,40x2,40 costo primo mese. Prezzario OO.PP. Regione Veneto Infrannuale 2022</t>
  </si>
  <si>
    <t>M I S U R A Z I O N I:</t>
  </si>
  <si>
    <t/>
  </si>
  <si>
    <t>3'</t>
  </si>
  <si>
    <t>SOMMANO n</t>
  </si>
  <si>
    <t/>
  </si>
  <si>
    <t>24</t>
  </si>
  <si>
    <t>Z.01.011.b</t>
  </si>
  <si>
    <t>FORNITURA E MONTAGGIO DI BOX DI CANTIERE PRONTO SOCCORSO Box di cantiere uso camera per pronto soccorso realizzato da struttura di base, sollevata da terra, e in elevato con profilati di acciaio presso piegati, copertura e tamponatura con pannello sandwich costituito da lamiera interna ed esterna e coibente centrale (minimo 40 mm) divisori interni a pannello sandwich, infissi in alluminio, pavimento in legno idrofugo rivestito in pvc, eventuale controsoffitto, completo di impianti elettrico, idrico e fognario, termico elettrico interni, dotato scrivania, due sedie, sgabello, attaccapanni, lettino, due barelle, lavabo, boiler elettrico, accessori vari. Compreso trasporto, montaggio e smontaggio e preparazione della base in cls armata di appoggio. FORNITURA E MONTAGGIO DI BOX DI CANTIERE PRONTO SOCCORSO Dimensioni 2,40x6,40x2,40 costo mesi successivi (per ogni mese o frazione di mese). Prezzario OO.PP. Regione Veneto Infrannuale 2022</t>
  </si>
  <si>
    <t>M I S U R A Z I O N I:</t>
  </si>
  <si>
    <t>Vedi voce n° 23 [n 1.00]</t>
  </si>
  <si>
    <t>3'</t>
  </si>
  <si>
    <t>SOMMANO cad/me</t>
  </si>
  <si>
    <t/>
  </si>
  <si>
    <t>25</t>
  </si>
  <si>
    <t>CVD.01.010.0030.a</t>
  </si>
  <si>
    <t>Fornitura e posa in opera di segnaletica verticale recante le informazioni o le misure comportamentali o gli obblighi da rispettare in funzione dell’emergenza legata al COVID-19.	Cartello di informazione, prescrizione obblighi, ancorato su parete o su palo o su strutture esistenti nel cantiere, in alluminio, di forma rettangolare, dimensione mm 200x300, spessore 5/10, distanza lettura max 4 metri (fornitura e posa).</t>
  </si>
  <si>
    <t>M I S U R A Z I O N I:</t>
  </si>
  <si>
    <t/>
  </si>
  <si>
    <t>3'</t>
  </si>
  <si>
    <t>SOMMANO cad</t>
  </si>
  <si>
    <t/>
  </si>
  <si>
    <t>26</t>
  </si>
  <si>
    <t>CVD.01.010.0030.b</t>
  </si>
  <si>
    <t>Fornitura e posa in opera di segnaletica verticale recante le informazioni o le misure comportamentali o gli obblighi da rispettare in funzione dell’emergenza legata al COVID-19.	Cartello di informazione, prescrizione obblighi, ancorato su parete o su palo o su strutture esistenti nel cantiere, in materiale vario spessore 5/10, di forma rettangolare, dimensione mm. 500X700, distanza lettura max 4 metri (fornitura e posa).</t>
  </si>
  <si>
    <t>M I S U R A Z I O N I:</t>
  </si>
  <si>
    <t/>
  </si>
  <si>
    <t>3'</t>
  </si>
  <si>
    <t>SOMMANO cad</t>
  </si>
  <si>
    <t/>
  </si>
  <si>
    <t>27</t>
  </si>
  <si>
    <t>CVD.01.020.0020</t>
  </si>
  <si>
    <t>Operazioni per ricevimento delle forniture, consistenti in verifica della temperatura dell’autista del mezzo, indicazioni sull’area di stazionamento e modalità di scarico delle forniture, verifica delle dotazioni delle misure di protezione del soggetto esterno ed eventuale fornitura di mascherina e guanti in lattice, verifica della igienizzazione delle mani con uso di gel a base alcolica, controllo delle operazioni in uscita (per ogni operazione).</t>
  </si>
  <si>
    <t>M I S U R A Z I O N I:</t>
  </si>
  <si>
    <t/>
  </si>
  <si>
    <t>3'</t>
  </si>
  <si>
    <t>SOMMANO cad</t>
  </si>
  <si>
    <t/>
  </si>
  <si>
    <t>28</t>
  </si>
  <si>
    <t>CVD.01.010.0010</t>
  </si>
  <si>
    <t>Corsi e riunioni di formazione e informazione - riunioni contingentate nel rispetto della distanza di sicurezza, da valutare per ogni lavoratore presente in cantiere e relative a:	- Uso dispositivi DPI e norme di comportamento;	- Modalità di utilizzo e sanificazione dei mezzi e/o attrezzature di uso collettivo o individuale in dotazione;	- Informazione sulle procedure da seguire in caso di riscontro dello stato febbrile del personale superiore a 37,5°, modalità operative per l’isolamento del soggetto con sintomi influenzali, attivazione delle Autorità sanitarie competenti, distanziamento e individuazione dei comportamenti per evitare contatti, sia durante le procedure di accesso al cantiere, o per la fruizione degli spazi e ambienti comuni e avvio delle azioni di sanificazione e igienizzazione degli strumenti o attrezzature venute a contatto il soggetto con sintomi d’influenza. Procedure da eseguire con personale dipendente della Ditta Appaltatrice.</t>
  </si>
  <si>
    <t>M I S U R A Z I O N I:</t>
  </si>
  <si>
    <t/>
  </si>
  <si>
    <t>3'</t>
  </si>
  <si>
    <t>SOMMANO cad</t>
  </si>
  <si>
    <t/>
  </si>
  <si>
    <t>29</t>
  </si>
  <si>
    <t>CVD.01.010.0020.a</t>
  </si>
  <si>
    <t>Corsi e riunioni di formazione e informazione - svolta mediante riunioni contingentate nel rispetto della distanza di sicurezza, da valutare per ogni lavoratore presente in cantiere  e solo per procedure contenute per specifici motivi di sicurezza nel PSC.	Predisposizione di personale addetto, opportunamente formato all'ingresso/uscita dai lugohi di lavoro e h dagli spazi comuni al fine di attuare gli opportuni protocolli di contingentamento degli ingressi: PUNTO DI CONTROLLO ED ATTUAZIONE INTERNO del distanziamento umano sia per l’ingresso che per la fruizione dei locali o degli spazi comuni (mense, spogliatoi, bagni etc.) dei dipendenti non esterni, eseguito con personale interno e dipendente della Dita Appaltatrice compreso l’espletamento di apposito corso di formazione per le istruzioni operative e comportamentali da osservare per il personale addetto alla gestone del controllo.</t>
  </si>
  <si>
    <t>M I S U R A Z I O N I:</t>
  </si>
  <si>
    <t/>
  </si>
  <si>
    <t>3'</t>
  </si>
  <si>
    <t>SOMMANO cad</t>
  </si>
  <si>
    <t/>
  </si>
  <si>
    <t>30</t>
  </si>
  <si>
    <t>CVD.01.010.0020.b</t>
  </si>
  <si>
    <t>Corsi e riunioni di formazione e informazione - svolta mediante riunioni contingentate nel rispetto della distanza di sicurezza, da valutare per ogni lavoratore presente in cantiere  e solo per procedure contenute per specifici motivi di sicurezza nel PSC.	Predisposizione di personale addetto, opportunamente formato all'ingresso/uscita dai lugohi di lavoro e h dagli spazi comuni al fine di attuare gli opportuni protocolli di contingentamento degli ingressi: Formazione e informazione sulle modalità di controllo e misurazione dello stato febbrile del personale, mediante utilizzo di strumenti elettronici a distanza, attuazione delle procedure di accesso al cantiere, acquisizione di idonea autocertificazione da eseguire con personale dipendente della ditta appaltatrice per accessi dei dipendenti non esterni.</t>
  </si>
  <si>
    <t>M I S U R A Z I O N I:</t>
  </si>
  <si>
    <t/>
  </si>
  <si>
    <t>3'</t>
  </si>
  <si>
    <t>SOMMANO cad</t>
  </si>
  <si>
    <t/>
  </si>
  <si>
    <t>31</t>
  </si>
  <si>
    <t>CVD.01.010.0030.b</t>
  </si>
  <si>
    <t>Fornitura e posa in opera di segnaletica verticale recante le informazioni o le misure comportamentali o gli obblighi da rispettare in funzione dell’emergenza legata al COVID-19.	Cartello di informazione, prescrizione obblighi, ancorato su parete o su palo o su strutture esistenti nel cantiere, in materiale vario spessore 5/10, di forma rettangolare, dimensione mm. 500X700, distanza lettura max 4 metri (fornitura e posa).</t>
  </si>
  <si>
    <t>M I S U R A Z I O N I:</t>
  </si>
  <si>
    <t/>
  </si>
  <si>
    <t>3'</t>
  </si>
  <si>
    <t>SOMMANO cad</t>
  </si>
  <si>
    <t/>
  </si>
  <si>
    <t>32</t>
  </si>
  <si>
    <t>CVD.01.030.0010</t>
  </si>
  <si>
    <t>Disinfezione di luoghi o locali chiusi al fine di ottenere una sanificazione delle superfici. Disinfezione di locali quali ad esempio mense, spogliatoi uffici ottenuta mediante le operazioni previste di cui al comma 1 lettera b) del D.M. 7 luglio 1997, n. 274, regolamento di attuazione degli artt. 1 e 4 della Legge 25 Gennaio 1994, n. 82 che definisce attività di disinfezione quelle che riguardano il complesso dei procedimenti e delle operazioni atti a rendere sani determinati ambienti confinati e aree di pertinenza mediante la distruzione o inattivazione di microrganismi patogeni.	Trattamento eseguito con prodotti contenenti ipoclorito di sodio diluito al 0,1% o etanolo al 70% o perossido di idrogeno al 0,1%:	- con cadenza giornaliera all'interno di locali quali mense e spogliatoi come previsto al punto 6 del DPCM.	- periodicamente negli altri locali a servizio del cantiere come indicato nel PSC.	Il trattamento deve essere eseguito dopo la pulizia prevista al comma 1 lettera a) del D.M. n. 274/74 già previsto in costi e oneri relativi ai locali. Dell'avvenuta sanificazione ottenuta mediante disinfezione se ne deve dare notizia in un cartello apposto nei locali che riporta giorno, ora, principio attivo utilizzato e addetto che l'ha eseguita.</t>
  </si>
  <si>
    <t>M I S U R A Z I O N I:</t>
  </si>
  <si>
    <t/>
  </si>
  <si>
    <t>3'</t>
  </si>
  <si>
    <t>SOMMANO mq</t>
  </si>
  <si>
    <t/>
  </si>
  <si>
    <t>33</t>
  </si>
  <si>
    <t>CVD.01.030.0050</t>
  </si>
  <si>
    <t>Sanificazione e igienizzazione periodica del servizio igienico, dedicato compreso dotazioni e arredi compreso dotazioni e arredi, dei mezzi d’opera con le relative cabine di guida o di pilotaggio, dei mezzi di lavoro quali gru e mezzi operanti in cantiere, dei servizi igienici, previa pulizia con idonei detergenti, compreso l’onere della verifica dell’avvenuta e corretta pulizia da parte del Datore di Lavoro. Sono altresì compresi tutti gli indumenti e i dispositivi di protezione individuale che gli operatori che eseguono i lavori devono indossare.	Le azioni di saniﬁcazione devono prevedere attività eseguite utilizzando prodotti aventi le caratteristiche indicate nella circolare n 5443 del 22 febbraio 2020 del Ministero della Salute.</t>
  </si>
  <si>
    <t>M I S U R A Z I O N I:</t>
  </si>
  <si>
    <t/>
  </si>
  <si>
    <t>3'</t>
  </si>
  <si>
    <t>SOMMANO cad</t>
  </si>
  <si>
    <t/>
  </si>
  <si>
    <t>34</t>
  </si>
  <si>
    <t>CVD.01.060.0020</t>
  </si>
  <si>
    <t>Adeguata formazione degli addetti al primo soccorso, già nominati, con riferimento alle misure di contenimento della diffusione del virus COVID-19. per cadauno addetto</t>
  </si>
  <si>
    <t>M I S U R A Z I O N I:</t>
  </si>
  <si>
    <t/>
  </si>
  <si>
    <t>3'</t>
  </si>
  <si>
    <t>SOMMANO cad</t>
  </si>
  <si>
    <t/>
  </si>
  <si>
    <t>35</t>
  </si>
  <si>
    <t>SR3159a</t>
  </si>
  <si>
    <t>Cancello con tamponatura in rete elettrosaldata con maglie da 300 x 100 mm: altezza 2.000 mm e larghezza 2.200 mm. Prezzario DEI II Sem.2022</t>
  </si>
  <si>
    <t>M I S U R A Z I O N I:</t>
  </si>
  <si>
    <t/>
  </si>
  <si>
    <t>3'</t>
  </si>
  <si>
    <t>SOMMANO cad</t>
  </si>
  <si>
    <t/>
  </si>
  <si>
    <t>36</t>
  </si>
  <si>
    <t>NC.10.500.0500.e</t>
  </si>
  <si>
    <t>Nolo di cartelli in alluminio verniciato, tipo monofacciale per segnaletica di vario tipo, compresa la posa e la rimozione a fine lavori:- superficie da 9,01 fino a 19 dm² - per i primi 30 giorni consecutivi o frazione</t>
  </si>
  <si>
    <t>M I S U R A Z I O N I:</t>
  </si>
  <si>
    <t/>
  </si>
  <si>
    <t>3'</t>
  </si>
  <si>
    <t>SOMMANO cad</t>
  </si>
  <si>
    <t/>
  </si>
  <si>
    <t>37</t>
  </si>
  <si>
    <t>NC.10.500.0500.f</t>
  </si>
  <si>
    <t>Nolo di cartelli in alluminio verniciato, tipo monofacciale per segnaletica di vario tipo, compresa la posa e la rimozione a fine lavori:- superficie da 9,01 fino a 19 dm² - per ogni successivo periodo di 30 giorni consecutivi o frazione</t>
  </si>
  <si>
    <t>M I S U R A Z I O N I:</t>
  </si>
  <si>
    <t>Vedi voce n° 36 [cad 20.00]</t>
  </si>
  <si>
    <t>3'</t>
  </si>
  <si>
    <t>SOMMANO cad</t>
  </si>
  <si>
    <t/>
  </si>
  <si>
    <t>38</t>
  </si>
  <si>
    <t>N.P.049</t>
  </si>
  <si>
    <t>Oneri per la rimozione ed il rimontaggio in fasi successive a seconda delle necessità delle opere provvisionali presenti ed installate per sostenere la struttura a seguito del sisma del 2012. Gli approntamenti potranno essere rimossi per e a seguito della realizzazione delle opere strutturali e di restauro previste in progetto e su ordine scritto della Direzione dei Lavori e del responsabile delle Strutture. Nel prezzo si intende compresi e compensati gli oneri per lo smontaggio, il calo in basso, il deposito nell’ambito del cantiere. La voce prevede, inoltre, tutti gli oneri necessari alla protezione dei manufatti esistenti durante le fasi di smontaggio e quanto altro necessario per dare l’opera completa a regola d’arte</t>
  </si>
  <si>
    <t>M I S U R A Z I O N I:</t>
  </si>
  <si>
    <t/>
  </si>
  <si>
    <t>3'</t>
  </si>
  <si>
    <t>SOMMANO a corpo</t>
  </si>
  <si>
    <t/>
  </si>
  <si>
    <t>39</t>
  </si>
  <si>
    <t>A95190a</t>
  </si>
  <si>
    <t>Cucitura a secco di elementi strutturali con barre elicoidali in acciaio inox AISI 316 a norma EN 845, in appositi fori pilota in funzione della lunghezza della barra e della natura del materiale di supporto, compresa stuccatura del foro mediante malta a base di pura calce idraulica naturale NHL 3.5 in classe M15 (EN 998/2), reazione al fuoco classe A1 (EN 13501-1), esclusi l'eventuale bonifica delle zone degradate e ripristino del substrato, le prove di accettazione del materiale, le indagini pre e post-intervento e tutti i sussidi necessari per l'esecuzione dei lavori: Ø barra 10 mm, carico di rottura a trazione &gt;= 14 kN, carico di rottura a taglio &gt;= 7,5 kN; area nominale &gt;= 15,50 mmq: lunghezza 200 mm. Prezzario DEI II Sem.2022</t>
  </si>
  <si>
    <t>M I S U R A Z I O N I:</t>
  </si>
  <si>
    <t>Da considerarsi in analogia per berre diam 12 lunghezza max 15 cm con incidenza di 7 cad/mq</t>
  </si>
  <si>
    <t>PIANO TERRA</t>
  </si>
  <si>
    <t>VG.0.01</t>
  </si>
  <si>
    <t>VG.0.02</t>
  </si>
  <si>
    <t>VG.0.03</t>
  </si>
  <si>
    <t>VG.0.04</t>
  </si>
  <si>
    <t>VG.0.06-07-08</t>
  </si>
  <si>
    <t>VG.0.10</t>
  </si>
  <si>
    <t>VG.0.11</t>
  </si>
  <si>
    <t>VG.0.12</t>
  </si>
  <si>
    <t>VG.0.15</t>
  </si>
  <si>
    <t>VG.0.16</t>
  </si>
  <si>
    <t>VG.0.17-18</t>
  </si>
  <si>
    <t>PIANO PRIMO</t>
  </si>
  <si>
    <t>VG.1.01</t>
  </si>
  <si>
    <t>VG.1.02</t>
  </si>
  <si>
    <t>VG.1.03</t>
  </si>
  <si>
    <t>VG.1.04</t>
  </si>
  <si>
    <t>VG.1.05</t>
  </si>
  <si>
    <t>VG.1.06</t>
  </si>
  <si>
    <t>VG.1.07</t>
  </si>
  <si>
    <t>VG.1.08</t>
  </si>
  <si>
    <t>VG.1.09</t>
  </si>
  <si>
    <t>VG.1.10</t>
  </si>
  <si>
    <t>3'</t>
  </si>
  <si>
    <t>SOMMANO cad</t>
  </si>
  <si>
    <t/>
  </si>
  <si>
    <t>40</t>
  </si>
  <si>
    <t>MC.09.500.0010.e</t>
  </si>
  <si>
    <t>Estintori portatili omologati a polvere di tipo non corrosivo, abrasivo o tossico, 40% minimo di Map, conformi alla direttiva PED 2014/68/UE, D.Lgs 25.02.2000 n. 93 coordinato con le modifiche del D.Lgs. 15.02.2016 n. 26, DM 07.01.2005 - UNI EN 3-7:2008, manometro rimovibile con valvolina di ritegno a molla incorporata nel corpo valvola, completi di supporti di fissaggio, con capacità: -  9 kg, classe di fuoco 43A 183BC, manometro Ø 40 mm, supporto a parete</t>
  </si>
  <si>
    <t>M I S U R A Z I O N I:</t>
  </si>
  <si>
    <t/>
  </si>
  <si>
    <t>3'</t>
  </si>
  <si>
    <t>SOMMANO cad</t>
  </si>
  <si>
    <t/>
  </si>
  <si>
    <t>41</t>
  </si>
  <si>
    <t>N.P.006</t>
  </si>
  <si>
    <t>Fornitura e posa in opera da parte di personale qualificato di catene realizzate con barre pre-tesate diametro nominale 20 mm (peso × metro lineare 2,10 kg/m) in acciaio inossidabile AISI 304 (A2) ad alta resistenza (fu 750 N/mm2 - fy 650 N/mm2) con filettatura a passo grosso continua su tutta la lunghezza, ottenuta per rullatura ovvero senza asportazione di materiale, da barra a sezione circolare diam. 18,20 mm circa.	Manicotto di giunzione a completo ripristino a sezione circolare in acciaio inossidabile AISI 316 (A4) per barre GBOS 20/304	Manicotto tenditore esagonale a completo ripristino in acciaio inossidabile AISI 316 (A4) per barre GBOS 20/304.	Dadi bassi in acciaio inossidabile AISI 316 (A4) per barre GBOS 20/304	Dadi alti in acciaio inossidabile AISI 316 (A4) per barre GBOS 24/304.	La voce è comprensiva di esecuzioni di perforazioni perfettamente rettilinee in strutture in muratura di mattoni pieni o mista pietra e mattoni o solo pietra, a qualsiasi altezza, eseguite con carotatrice manuale, con funzionamento a sola rotazione in modo da evitare effetti di vibrazione e percussione sulle strutture murarie, con tecnologia a secco.	Nel prezzo sono compresi e compensati l’adeguato stoccaggio delle barre, l’inserimento nei perfori, la sistemazione elementi provvisori di contrasto alle estremità e tesatura con chiave dinamometrica al valore indicato dalla D.L., la protezione degli elementi circostanti da preservare, i ritocchi finali, il trasporto con qualunque mezzo a discarica autorizzata di tutto il materiale di risulta, l’attrezzatura necessaria, il carico e lo scarico e l'indennità di discarica e ogni altro onere occorrente per dare il lavoro finito a regola d'arte.</t>
  </si>
  <si>
    <t>M I S U R A Z I O N I:</t>
  </si>
  <si>
    <t/>
  </si>
  <si>
    <t/>
  </si>
  <si>
    <t>3'</t>
  </si>
  <si>
    <t>SOMMANO m</t>
  </si>
  <si>
    <t/>
  </si>
  <si>
    <t>42</t>
  </si>
  <si>
    <t>N.P.007</t>
  </si>
  <si>
    <t>Realizzazione di ancoraggio a radice ad iniezione controllata con calza costituito da barre tipo Bossong RBOS 16/304 o equivalente diametro nominale 16 mm (peso × metro lineare 1,60 kg/m), in acciaio inossidabile AISI 304 (A2) (fu 550 N/mm2 - fy 500 N/mm2) ad aderenza migliorata. Ancoraggio su misura completamente preassemblato con dispositivi di iniezione e calza di contenimento malta ipo Presstec ditta Bossong o equivalente per perforo di diam. 50 mm circa. Nel prezzo si intendono compresi e compensati gli oneri per l'approvvigionamento del materiale e delle attrezzature necessarie, la realizzazione del perforo, la formazione e il disfacimento dei piani di lavoro, lo sgombero, il trasporto alle pubbliche discariche del materiale di risulta, lo smaltimento e quant'altro necessario per dare il lavoro finito a regola d'arte. Il tutto come da elaborati grafici di progetto. Per radici fino a 5 ancoraggi</t>
  </si>
  <si>
    <t>M I S U R A Z I O N I:</t>
  </si>
  <si>
    <t/>
  </si>
  <si>
    <t>3'</t>
  </si>
  <si>
    <t>SOMMANO cadauno</t>
  </si>
  <si>
    <t/>
  </si>
  <si>
    <t>43</t>
  </si>
  <si>
    <t>N.P.017</t>
  </si>
  <si>
    <t>Ancoraggio ad iniezione controllata con calza iniettato con malta di iniezione tipo bossong Presstec o equivalente costituito da barre tipo bossong GBOS 20/304 o equivalente con diametro nominale 20 mm (peso × metro lineare 2,10 kg/m), in acciaio inossidabile AISI 304 (A2) ad alta resistenza (fu 750 N/mm2 - fy 650 N/mm2) con filettatura dx a passo grosso continua su tutta la lunghezza, ottenuta per rullatura, ovvero senza asportazione di materiale, da barra a sezione circolare diam. 18,20 mm circa. Ancoraggio su misura completamente preassemblato con dispositivi di iniezione e calza di contenimento malta, fornito in cantiere con idoneo imballo e idoneo quantitativo di malta di iniezione per perforo di diam. 60 mm circa. Compresa la fornitura e posa di piastra con foglio in PVC a separazione della stessa con l’intonaco. Nel prezzo si intendono compresi e compensati gli oneri per l'approvvigionamento del materiale e delle attrezzature necessarie, la realizzazione del perforo, la formazione e il disfacimento dei piani di lavoro, lo sgombero, il trasporto alle pubbliche discariche del materiale di risulta, lo smaltimento e quant'altro necessario per dare il lavoro finito a regola d'arte. Il tutto come da elaborati grafici di progetto</t>
  </si>
  <si>
    <t>M I S U R A Z I O N I:</t>
  </si>
  <si>
    <t/>
  </si>
  <si>
    <t>3'</t>
  </si>
  <si>
    <t>SOMMANO cadauno</t>
  </si>
  <si>
    <t/>
  </si>
  <si>
    <t>44</t>
  </si>
  <si>
    <t>28.A20.F10.005</t>
  </si>
  <si>
    <t>Kit LAVA OCCHI. Sono compresi: il reintegro e la sterilizzazione dei diversi strumenti e dei presidi; il mantenimento in un luogo facilmente accessibile ed igienicamente idoneo; l'allontanamento a fine opera. Misurato cadauno. Prezzario OO.PP. Regione Piamente Luglio 2022</t>
  </si>
  <si>
    <t>M I S U R A Z I O N I:</t>
  </si>
  <si>
    <t/>
  </si>
  <si>
    <t>3'</t>
  </si>
  <si>
    <t>SOMMANO cad</t>
  </si>
  <si>
    <t/>
  </si>
  <si>
    <t>45</t>
  </si>
  <si>
    <t>28.A20.F05.005</t>
  </si>
  <si>
    <t>Trousse LEVA SCHEGGE. Sono compresi: il reintegro e la sterilizzazione dei diversi strumenti e dei presidi; il mantenimento in un luogo facilmente accessibile ed igienicamente idoneo; l'allontanamento a fine opera. Misurata cadauno. Prezzario OO.PP. Regione Piamente Luglio 2022</t>
  </si>
  <si>
    <t>M I S U R A Z I O N I:</t>
  </si>
  <si>
    <t/>
  </si>
  <si>
    <t>3'</t>
  </si>
  <si>
    <t>SOMMANO cad</t>
  </si>
  <si>
    <t/>
  </si>
  <si>
    <t>46</t>
  </si>
  <si>
    <t>Z.01.050.00</t>
  </si>
  <si>
    <t>IMPIANTO DI TERRA PER CANTIERE MEDIO Impianto di terra per cantiere medio (25 kW) - apparecchi utilizzatori ipotizzati: gru a torre, betoniera, sega circolare, puliscitavole, piegaferri, macchina per intonaco premiscelato e apparecchi portatili - con Idn=0,3A (Rt&lt;83hom), costituito da conduttore di terra in rame isolato direttamente interrato da 16 mmq, e n. 2 picchetti di acciaio zincato da 2 metri; collegamento delle baracche e del ponteggio (se di resistenza di terra inferiore a 200 hom) con conduttore equipotenziale in rame isolato da 16 mmq. Prezzario OO.PP. Regione Veneto Infrannuale 2022</t>
  </si>
  <si>
    <t>M I S U R A Z I O N I:</t>
  </si>
  <si>
    <t/>
  </si>
  <si>
    <t>3'</t>
  </si>
  <si>
    <t>SOMMANO a</t>
  </si>
  <si>
    <t/>
  </si>
  <si>
    <t>47</t>
  </si>
  <si>
    <t>Z.01.042.00</t>
  </si>
  <si>
    <t>COLLEGAMENTO A TERRA DI GRU A TORRE Collegamento a terra supplementare di gru a torre traslante su binari (necessaria quando i binari sono di lunghezza superiore a 25 m), eseguito con conduttore isolato da 35 mmq e dispersore in acciaio zincato da m 2,00 infisso nel terreno. Prezzario OO.PP. Regione Veneto Infrannuale 2022</t>
  </si>
  <si>
    <t>M I S U R A Z I O N I:</t>
  </si>
  <si>
    <t/>
  </si>
  <si>
    <t>3'</t>
  </si>
  <si>
    <t>SOMMANO n</t>
  </si>
  <si>
    <t/>
  </si>
  <si>
    <t>48</t>
  </si>
  <si>
    <t>Z.01.048.b</t>
  </si>
  <si>
    <t>INTERCONNESSIONE IMPIANTO SCARICHE ATMOSFERICHE CON IMPIANTO DI TERRA Collegamento di interconnessione dell'impianto contro le scariche atmosferiche con l'impianto elettrico di terra eseguito tramite conduttore in rameisolato. INTERCONNESSIONE IMPIANTO SCARICHE ATMOSFERICHE CON IMPIANTO DI TERRA da 25 mmq Prezzario OO.PP. Regione Veneto Infrannuale 2022</t>
  </si>
  <si>
    <t>M I S U R A Z I O N I:</t>
  </si>
  <si>
    <t/>
  </si>
  <si>
    <t>3'</t>
  </si>
  <si>
    <t>SOMMANO n</t>
  </si>
  <si>
    <t/>
  </si>
  <si>
    <t>49</t>
  </si>
  <si>
    <t>SR5079c</t>
  </si>
  <si>
    <t>Rete di sicurezza, a norma EN 1263, in multibava di polipropilene, maglia 10 cm x 10 cm, con bordatura in fune di poliammide di Ø pari a 8 mm, sostenuta da cavi metallici ancorati ai pilastri con cravatte metalliche: montaggio e rimozione con l'ausilio di trabattelli (fino ad un'altezza di 5,4 m). Prezzario DEI II Sem.2022</t>
  </si>
  <si>
    <t>M I S U R A Z I O N I:</t>
  </si>
  <si>
    <t>Da installarsi durante l'esecuzione delle opere in copertura</t>
  </si>
  <si>
    <t>Rif. Tav. VG_PA04: Progetto architettonico - Pianta sottotetto</t>
  </si>
  <si>
    <t>Sottotetto 01</t>
  </si>
  <si>
    <t>Sottotetto 02</t>
  </si>
  <si>
    <t>Sottotetto 03</t>
  </si>
  <si>
    <t>Sottotetto 04</t>
  </si>
  <si>
    <t>Sottotetto 05</t>
  </si>
  <si>
    <t>Sottotetto 06</t>
  </si>
  <si>
    <t>Sottotetto 07</t>
  </si>
  <si>
    <t>Sottotetto 08</t>
  </si>
  <si>
    <t>Sottotetto 09</t>
  </si>
  <si>
    <t>Sottotetto 10</t>
  </si>
  <si>
    <t>Sottotetto 11</t>
  </si>
  <si>
    <t>3'</t>
  </si>
  <si>
    <t>SOMMANO mq</t>
  </si>
  <si>
    <t/>
  </si>
  <si>
    <t>50</t>
  </si>
  <si>
    <t>SR5079a</t>
  </si>
  <si>
    <t>Rete di sicurezza, a norma EN 1263, in multibava di polipropilene, maglia 10 cm x 10 cm, con bordatura in fune di poliammide di Ø pari a 8 mm, sostenuta da cavi metallici ancorati ai pilastri con cravatte metalliche: costo di utilizzo del materiale per un mese. Prezzario DEI II Sem.2022</t>
  </si>
  <si>
    <t>M I S U R A Z I O N I:</t>
  </si>
  <si>
    <t>Vedi voce n° 49 [mq 412.97]</t>
  </si>
  <si>
    <t>3'</t>
  </si>
  <si>
    <t>SOMMANO mq</t>
  </si>
  <si>
    <t/>
  </si>
  <si>
    <t>51</t>
  </si>
  <si>
    <t>NC.10.500.0020</t>
  </si>
  <si>
    <t>Puntellatura di solai, archi, volte, di qualsiasi luce, realizzata con puntelli metallici o in legno, travi in legno, compreso il montaggio, lo sfrido, il nolo per tutta la durata dei lavori, la manutenzione, lo smontaggio.	Valutazione in proiezione orizzontale della zona puntellata.</t>
  </si>
  <si>
    <t>M I S U R A Z I O N I:</t>
  </si>
  <si>
    <t>PIANO TERRA</t>
  </si>
  <si>
    <t>VG.0.02</t>
  </si>
  <si>
    <t>VG.0.03</t>
  </si>
  <si>
    <t>VG.0.08</t>
  </si>
  <si>
    <t>VG.0.10</t>
  </si>
  <si>
    <t>VG.0.11</t>
  </si>
  <si>
    <t>VG.0.12</t>
  </si>
  <si>
    <t>VG.0.16</t>
  </si>
  <si>
    <t>PIANO AMMEZZATO</t>
  </si>
  <si>
    <t>VG.AMM.01</t>
  </si>
  <si>
    <t>VG.AMM.02</t>
  </si>
  <si>
    <t>VG.AMM.03</t>
  </si>
  <si>
    <t>PIANO PRIMO</t>
  </si>
  <si>
    <t>VG.1.01</t>
  </si>
  <si>
    <t>VG.1.02</t>
  </si>
  <si>
    <t>VG.1.03</t>
  </si>
  <si>
    <t>VG.1.04</t>
  </si>
  <si>
    <t>VG.1.05</t>
  </si>
  <si>
    <t>VG.1.06</t>
  </si>
  <si>
    <t>VG.1.08</t>
  </si>
  <si>
    <t>VG.1.10</t>
  </si>
  <si>
    <t>3'</t>
  </si>
  <si>
    <t>SOMMANO m²</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</si>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</sst>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0"/>
  </numFmts>
  <fonts count="12" x14ac:knownFonts="1">
    <font>
      <sz val="8"/>
      <name val="Tahoma"/>
    </font>
    <font>
      <sz val="8"/>
      <name val="Tahoma"/>
    </font>
    <font>
      <b/>
      <sz val="8"/>
      <name val="Tahoma"/>
    </font>
    <font>
      <b/>
      <sz val="10"/>
      <color indexed="9"/>
      <name val="Tahoma"/>
    </font>
    <font>
      <b/>
      <sz val="10"/>
      <color indexed="17"/>
      <name val="Tahoma"/>
    </font>
    <font>
      <sz val="6"/>
      <name val="Tahoma"/>
    </font>
    <font>
      <sz val="10"/>
      <color indexed="17"/>
      <name val="Tahoma"/>
      <family val="2"/>
    </font>
    <font>
      <b/>
      <sz val="6"/>
      <name val="Tahoma"/>
    </font>
    <font>
      <b/>
      <sz val="9"/>
      <color indexed="17"/>
      <name val="Tahoma"/>
    </font>
    <font>
      <b/>
      <sz val="10"/>
      <color indexed="17"/>
      <name val="Tahoma"/>
      <family val="2"/>
    </font>
    <font>
      <sz val="6"/>
      <name val="Tahoma"/>
      <family val="2"/>
    </font>
    <font>
      <sz val="8"/>
      <color rgb="FF002060"/>
      <name val="Tahom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8">
    <border>
      <left/>
      <right/>
      <top/>
      <bottom/>
      <diagonal/>
    </border>
    <border>
      <left style="double">
        <color indexed="17"/>
      </left>
      <right style="thin">
        <color indexed="17"/>
      </right>
      <top style="double">
        <color indexed="17"/>
      </top>
      <bottom/>
      <diagonal/>
    </border>
    <border>
      <left style="thin">
        <color indexed="17"/>
      </left>
      <right style="thin">
        <color indexed="17"/>
      </right>
      <top style="double">
        <color indexed="17"/>
      </top>
      <bottom/>
      <diagonal/>
    </border>
    <border>
      <left style="thin">
        <color indexed="17"/>
      </left>
      <right/>
      <top style="double">
        <color indexed="17"/>
      </top>
      <bottom style="thin">
        <color indexed="17"/>
      </bottom>
      <diagonal/>
    </border>
    <border>
      <left/>
      <right/>
      <top style="double">
        <color indexed="17"/>
      </top>
      <bottom style="thin">
        <color indexed="17"/>
      </bottom>
      <diagonal/>
    </border>
    <border>
      <left/>
      <right style="thin">
        <color indexed="17"/>
      </right>
      <top style="double">
        <color indexed="17"/>
      </top>
      <bottom style="thin">
        <color indexed="17"/>
      </bottom>
      <diagonal/>
    </border>
    <border>
      <left/>
      <right style="double">
        <color indexed="17"/>
      </right>
      <top style="double">
        <color indexed="17"/>
      </top>
      <bottom style="thin">
        <color indexed="17"/>
      </bottom>
      <diagonal/>
    </border>
    <border>
      <left style="thin">
        <color indexed="17"/>
      </left>
      <right style="thin">
        <color indexed="17"/>
      </right>
      <top/>
      <bottom style="medium">
        <color indexed="17"/>
      </bottom>
      <diagonal/>
    </border>
    <border>
      <left/>
      <right style="thin">
        <color indexed="17"/>
      </right>
      <top style="double">
        <color indexed="17"/>
      </top>
      <bottom/>
      <diagonal/>
    </border>
    <border>
      <left style="thin">
        <color indexed="17"/>
      </left>
      <right style="thin">
        <color indexed="17"/>
      </right>
      <top/>
      <bottom/>
      <diagonal/>
    </border>
    <border>
      <left/>
      <right style="thin">
        <color indexed="17"/>
      </right>
      <top/>
      <bottom/>
      <diagonal/>
    </border>
    <border>
      <left style="thin">
        <color indexed="17"/>
      </left>
      <right style="double">
        <color indexed="17"/>
      </right>
      <top/>
      <bottom/>
      <diagonal/>
    </border>
    <border>
      <left style="thin">
        <color indexed="17"/>
      </left>
      <right style="thin">
        <color indexed="17"/>
      </right>
      <top/>
      <bottom style="thin">
        <color indexed="17"/>
      </bottom>
      <diagonal/>
    </border>
    <border>
      <left style="thin">
        <color indexed="17"/>
      </left>
      <right style="double">
        <color indexed="17"/>
      </right>
      <top/>
      <bottom style="medium">
        <color indexed="17"/>
      </bottom>
      <diagonal/>
    </border>
    <border>
      <left style="thin">
        <color indexed="17"/>
      </left>
      <right style="double">
        <color indexed="17"/>
      </right>
      <top/>
      <bottom style="thin">
        <color indexed="17"/>
      </bottom>
      <diagonal/>
    </border>
    <border>
      <left/>
      <right style="thin">
        <color indexed="17"/>
      </right>
      <top/>
      <bottom style="thin">
        <color indexed="17"/>
      </bottom>
      <diagonal/>
    </border>
    <border>
      <left style="thin">
        <color indexed="17"/>
      </left>
      <right/>
      <top/>
      <bottom/>
      <diagonal/>
    </border>
    <border>
      <left style="thin">
        <color indexed="17"/>
      </left>
      <right/>
      <top/>
      <bottom style="thin">
        <color indexed="17"/>
      </bottom>
      <diagonal/>
    </border>
  </borders>
  <cellStyleXfs count="1">
    <xf numFmtId="0" fontId="0" fillId="0" borderId="0"/>
  </cellStyleXfs>
  <cellXfs count="49">
    <xf numFmtId="0" fontId="0" fillId="0" borderId="0" xfId="0"/>
    <xf numFmtId="0" fontId="0" fillId="0" borderId="0" xfId="0" applyAlignment="1">
      <alignment horizontal="justify" vertical="top" wrapText="1"/>
    </xf>
    <xf numFmtId="49" fontId="0" fillId="0" borderId="0" xfId="0" applyNumberForma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xf numFmtId="0" fontId="6" fillId="0" borderId="2" xfId="0" applyFont="1" applyBorder="1" applyAlignment="1">
      <alignment horizontal="center"/>
    </xf>
    <xf numFmtId="0" fontId="6" fillId="0" borderId="3" xfId="0" applyFont="1" applyBorder="1" applyAlignment="1">
      <alignment horizontal="left"/>
    </xf>
    <xf numFmtId="0" fontId="6" fillId="0" borderId="6" xfId="0" applyFont="1" applyBorder="1"/>
    <xf numFmtId="0" fontId="2" fillId="0" borderId="0" xfId="0" applyFont="1"/>
    <xf numFmtId="49" fontId="4" fillId="2" borderId="7" xfId="0" applyNumberFormat="1" applyFont="1" applyFill="1" applyBorder="1" applyAlignment="1">
      <alignment horizontal="center" vertical="center" wrapText="1"/>
    </xf>
    <xf numFmtId="49" fontId="3" fillId="3" borderId="8"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0" fillId="0" borderId="9" xfId="0" applyNumberFormat="1" applyFill="1" applyBorder="1" applyAlignment="1">
      <alignment horizontal="left" vertical="top" wrapText="1"/>
    </xf>
    <xf numFmtId="49" fontId="0" fillId="0" borderId="12" xfId="0" applyNumberFormat="1" applyFill="1" applyBorder="1" applyAlignment="1">
      <alignment horizontal="left" vertical="top" wrapText="1"/>
    </xf>
    <xf numFmtId="0" fontId="1" fillId="0" borderId="0" xfId="0" applyNumberFormat="1" applyFont="1" applyFill="1" applyBorder="1" applyAlignment="1" applyProtection="1"/>
    <xf numFmtId="49" fontId="0" fillId="0" borderId="9" xfId="0" applyNumberFormat="1" applyFill="1" applyBorder="1"/>
    <xf numFmtId="49" fontId="0" fillId="0" borderId="10" xfId="0" applyNumberFormat="1" applyFill="1" applyBorder="1"/>
    <xf numFmtId="0" fontId="4" fillId="2" borderId="7" xfId="0" applyNumberFormat="1" applyFont="1" applyFill="1" applyBorder="1" applyAlignment="1">
      <alignment horizontal="center" vertical="center" wrapText="1"/>
    </xf>
    <xf numFmtId="0" fontId="0" fillId="0" borderId="9" xfId="0" applyNumberFormat="1" applyBorder="1" applyAlignment="1">
      <alignment horizontal="justify" vertical="top" wrapText="1"/>
    </xf>
    <xf numFmtId="2" fontId="8" fillId="2" borderId="7" xfId="0" applyNumberFormat="1" applyFont="1" applyFill="1" applyBorder="1" applyAlignment="1">
      <alignment horizontal="center" vertical="center" wrapText="1"/>
    </xf>
    <xf numFmtId="2" fontId="0" fillId="0" borderId="9" xfId="0" applyNumberFormat="1" applyBorder="1" applyAlignment="1">
      <alignment horizontal="right" wrapText="1"/>
    </xf>
    <xf numFmtId="0" fontId="8" fillId="2" borderId="7" xfId="0" applyNumberFormat="1" applyFont="1" applyFill="1" applyBorder="1" applyAlignment="1">
      <alignment horizontal="center" vertical="center" wrapText="1"/>
    </xf>
    <xf numFmtId="0" fontId="0" fillId="0" borderId="9" xfId="0" applyNumberFormat="1" applyBorder="1" applyAlignment="1">
      <alignment horizontal="right" wrapText="1"/>
    </xf>
    <xf numFmtId="2" fontId="4" fillId="2" borderId="7" xfId="0" applyNumberFormat="1" applyFont="1" applyFill="1" applyBorder="1" applyAlignment="1">
      <alignment horizontal="center" vertical="center" wrapText="1"/>
    </xf>
    <xf numFmtId="2" fontId="9" fillId="2" borderId="7" xfId="0" applyNumberFormat="1" applyFont="1" applyFill="1" applyBorder="1" applyAlignment="1">
      <alignment horizontal="center" vertical="center" wrapText="1"/>
    </xf>
    <xf numFmtId="2" fontId="9" fillId="2" borderId="13" xfId="0" applyNumberFormat="1" applyFont="1" applyFill="1" applyBorder="1" applyAlignment="1">
      <alignment horizontal="center" vertical="center" wrapText="1"/>
    </xf>
    <xf numFmtId="0" fontId="0" fillId="0" borderId="11" xfId="0" applyNumberFormat="1" applyBorder="1" applyAlignment="1">
      <alignment horizontal="right" wrapText="1"/>
    </xf>
    <xf numFmtId="2" fontId="0" fillId="0" borderId="9" xfId="0" applyNumberFormat="1" applyBorder="1" applyAlignment="1">
      <alignment horizontal="right" vertical="top" wrapText="1"/>
    </xf>
    <xf numFmtId="2" fontId="0" fillId="0" borderId="9" xfId="0" applyNumberFormat="1" applyBorder="1" applyAlignment="1">
      <alignment horizontal="right" vertical="top" wrapText="1"/>
    </xf>
    <xf numFmtId="165" fontId="0" fillId="0" borderId="9" xfId="0" applyNumberFormat="1" applyBorder="1" applyAlignment="1">
      <alignment horizontal="right" vertical="top" wrapText="1"/>
    </xf>
    <xf numFmtId="165" fontId="0" fillId="0" borderId="9" xfId="0" applyNumberFormat="1" applyBorder="1" applyAlignment="1">
      <alignment horizontal="right" vertical="top" wrapText="1"/>
    </xf>
    <xf numFmtId="2" fontId="0" fillId="0" borderId="9" xfId="0" applyNumberFormat="1" applyBorder="1" applyAlignment="1">
      <alignment horizontal="right" vertical="top" wrapText="1"/>
    </xf>
    <xf numFmtId="2" fontId="0" fillId="0" borderId="9" xfId="0" applyNumberFormat="1" applyBorder="1" applyAlignment="1">
      <alignment horizontal="right" vertical="top" wrapText="1"/>
    </xf>
    <xf numFmtId="0" fontId="0" fillId="0" borderId="12" xfId="0" applyNumberFormat="1" applyBorder="1" applyAlignment="1">
      <alignment horizontal="justify" vertical="top" wrapText="1"/>
    </xf>
    <xf numFmtId="2" fontId="0" fillId="0" borderId="12" xfId="0" applyNumberFormat="1" applyBorder="1" applyAlignment="1">
      <alignment horizontal="right" wrapText="1"/>
    </xf>
    <xf numFmtId="0" fontId="0" fillId="0" borderId="12" xfId="0" applyNumberFormat="1" applyBorder="1" applyAlignment="1">
      <alignment horizontal="right" wrapText="1"/>
    </xf>
    <xf numFmtId="2" fontId="0" fillId="0" borderId="14" xfId="0" applyNumberFormat="1" applyBorder="1" applyAlignment="1">
      <alignment horizontal="right" wrapText="1"/>
    </xf>
    <xf numFmtId="49" fontId="0" fillId="0" borderId="15" xfId="0" applyNumberFormat="1" applyFill="1" applyBorder="1"/>
    <xf numFmtId="49" fontId="0" fillId="0" borderId="12" xfId="0" applyNumberFormat="1" applyFill="1" applyBorder="1"/>
    <xf numFmtId="49" fontId="0" fillId="0" borderId="10" xfId="0" applyNumberFormat="1" applyFill="1" applyBorder="1" applyAlignment="1">
      <alignment horizontal="right" vertical="top"/>
    </xf>
    <xf numFmtId="49" fontId="0" fillId="0" borderId="15" xfId="0" applyNumberFormat="1" applyFill="1" applyBorder="1" applyAlignment="1">
      <alignment horizontal="right" vertical="top"/>
    </xf>
    <xf numFmtId="49" fontId="0" fillId="0" borderId="16" xfId="0" applyNumberFormat="1" applyFill="1" applyBorder="1"/>
    <xf numFmtId="49" fontId="0" fillId="0" borderId="17" xfId="0" applyNumberFormat="1" applyFill="1" applyBorder="1"/>
    <xf numFmtId="0" fontId="10" fillId="0" borderId="0" xfId="0" applyFont="1"/>
    <xf numFmtId="0" fontId="11" fillId="0" borderId="9" xfId="0" applyNumberFormat="1" applyFont="1" applyBorder="1" applyAlignment="1">
      <alignment horizontal="justify" vertical="top" wrapText="1"/>
    </xf>
  </cellXfs>
  <cellStyles count="1">
    <cellStyle name="Normale" xfId="0" builtinId="0"/>
  </cellStyles>
  <dxfs count="48">
    <dxf>
      <numFmt numFmtId="30" formatCode="@"/>
      <fill>
        <patternFill patternType="none">
          <fgColor indexed="64"/>
          <bgColor indexed="65"/>
        </patternFill>
      </fill>
      <border diagonalUp="0" diagonalDown="0">
        <left style="thin">
          <color indexed="17"/>
        </left>
        <right/>
        <top/>
        <bottom style="thin">
          <color indexed="17"/>
        </bottom>
        <vertical/>
        <horizontal/>
      </border>
    </dxf>
    <dxf>
      <numFmt numFmtId="30" formatCode="@"/>
      <fill>
        <patternFill patternType="none">
          <fgColor indexed="64"/>
          <bgColor indexed="65"/>
        </patternFill>
      </fill>
      <border diagonalUp="0" diagonalDown="0">
        <left style="thin">
          <color indexed="17"/>
        </left>
        <right style="thin">
          <color indexed="17"/>
        </right>
        <top/>
        <bottom style="thin">
          <color indexed="17"/>
        </bottom>
        <vertical/>
        <horizontal/>
      </border>
    </dxf>
    <dxf>
      <numFmt numFmtId="30" formatCode="@"/>
      <fill>
        <patternFill patternType="none">
          <fgColor indexed="64"/>
          <bgColor indexed="65"/>
        </patternFill>
      </fill>
      <border diagonalUp="0" diagonalDown="0">
        <left/>
        <right style="thin">
          <color indexed="17"/>
        </right>
        <top/>
        <bottom style="thin">
          <color indexed="17"/>
        </bottom>
        <vertical/>
        <horizontal/>
      </border>
    </dxf>
    <dxf>
      <numFmt numFmtId="2" formatCode="0.00"/>
      <alignment horizontal="right" vertical="bottom" textRotation="0" wrapText="1" relativeIndent="0" justifyLastLine="0" shrinkToFit="0" readingOrder="0"/>
      <border diagonalUp="0" diagonalDown="0">
        <left style="thin">
          <color indexed="17"/>
        </left>
        <right style="double">
          <color indexed="17"/>
        </right>
        <top/>
        <bottom style="thin">
          <color indexed="17"/>
        </bottom>
        <vertical/>
        <horizontal/>
      </border>
    </dxf>
    <dxf>
      <numFmt numFmtId="2" formatCode="0.00"/>
      <alignment horizontal="right" vertical="bottom"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2" formatCode="0.00"/>
      <alignment horizontal="right" vertical="bottom"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165" formatCode="0.000"/>
      <alignment horizontal="right" vertical="bottom"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165" formatCode="0.000"/>
      <alignment horizontal="right" vertical="bottom"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2" formatCode="0.00"/>
      <alignment horizontal="right" vertical="bottom"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2" formatCode="0.00"/>
      <alignment horizontal="right" vertical="bottom"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164" formatCode="#.######;"/>
      <alignment horizontal="justify" vertical="top"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30" formatCode="@"/>
      <fill>
        <patternFill patternType="none">
          <fgColor indexed="64"/>
          <bgColor indexed="65"/>
        </patternFill>
      </fill>
      <alignment horizontal="left" vertical="top" textRotation="0" wrapText="1" relativeIndent="0" justifyLastLine="0" shrinkToFit="0" readingOrder="0"/>
      <border diagonalUp="0" diagonalDown="0">
        <left style="thin">
          <color indexed="17"/>
        </left>
        <right style="thin">
          <color indexed="17"/>
        </right>
        <top/>
        <bottom style="thin">
          <color indexed="17"/>
        </bottom>
        <vertical/>
        <horizontal/>
      </border>
    </dxf>
    <dxf>
      <numFmt numFmtId="30" formatCode="@"/>
      <fill>
        <patternFill patternType="none">
          <fgColor indexed="64"/>
          <bgColor indexed="65"/>
        </patternFill>
      </fill>
      <alignment horizontal="right" vertical="top" textRotation="0" wrapText="0" relativeIndent="0" justifyLastLine="0" shrinkToFit="0" readingOrder="0"/>
      <border diagonalUp="0" diagonalDown="0">
        <left/>
        <right style="thin">
          <color indexed="17"/>
        </right>
        <top/>
        <bottom style="thin">
          <color indexed="17"/>
        </bottom>
        <vertical/>
        <horizontal/>
      </border>
    </dxf>
    <dxf>
      <border outline="0">
        <left style="double">
          <color indexed="17"/>
        </left>
        <right style="double">
          <color indexed="17"/>
        </right>
      </border>
    </dxf>
    <dxf>
      <font>
        <b val="0"/>
        <i val="0"/>
        <condense val="0"/>
        <extend val="0"/>
        <color indexed="10"/>
      </font>
    </dxf>
    <dxf>
      <font>
        <b val="0"/>
        <i val="0"/>
        <condense val="0"/>
        <extend val="0"/>
        <color indexed="10"/>
      </font>
    </dxf>
    <dxf>
      <font>
        <b val="0"/>
        <i val="0"/>
        <condense val="0"/>
        <extend val="0"/>
        <color indexed="10"/>
      </font>
    </dxf>
    <dxf>
      <font>
        <b val="0"/>
        <i val="0"/>
        <condense val="0"/>
        <extend val="0"/>
      </font>
      <border>
        <left/>
        <right/>
        <top/>
        <bottom style="thin">
          <color indexed="22"/>
        </bottom>
      </border>
    </dxf>
    <dxf>
      <font>
        <b val="0"/>
        <i val="0"/>
        <condense val="0"/>
        <extend val="0"/>
      </font>
      <border>
        <left/>
        <right/>
        <top style="thin">
          <color indexed="22"/>
        </top>
        <bottom/>
      </border>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2"/>
      </font>
    </dxf>
    <dxf>
      <font>
        <b val="0"/>
        <i val="0"/>
        <condense val="0"/>
        <extend val="0"/>
        <color indexed="18"/>
      </font>
    </dxf>
    <dxf>
      <font>
        <b val="0"/>
        <i val="0"/>
        <condense val="0"/>
        <extend val="0"/>
        <color indexed="10"/>
      </font>
    </dxf>
    <dxf>
      <font>
        <b val="0"/>
        <i val="0"/>
        <condense val="0"/>
        <extend val="0"/>
      </font>
      <border>
        <left/>
        <right/>
        <top/>
        <bottom style="thin">
          <color indexed="22"/>
        </bottom>
      </border>
    </dxf>
    <dxf>
      <font>
        <b val="0"/>
        <i val="0"/>
        <condense val="0"/>
        <extend val="0"/>
      </font>
      <border>
        <left/>
        <right/>
        <top style="thin">
          <color indexed="22"/>
        </top>
        <bottom/>
      </border>
    </dxf>
    <dxf>
      <font>
        <b val="0"/>
        <i val="0"/>
        <condense val="0"/>
        <extend val="0"/>
        <color indexed="10"/>
      </font>
    </dxf>
    <dxf>
      <font>
        <b val="0"/>
        <i val="0"/>
        <condense val="0"/>
        <extend val="0"/>
      </font>
      <border>
        <left/>
        <right/>
        <top/>
        <bottom style="thin">
          <color indexed="22"/>
        </bottom>
      </border>
    </dxf>
    <dxf>
      <font>
        <b val="0"/>
        <i val="0"/>
        <condense val="0"/>
        <extend val="0"/>
      </font>
      <border>
        <left/>
        <right/>
        <top style="thin">
          <color indexed="22"/>
        </top>
        <bottom/>
      </border>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2"/>
      </font>
    </dxf>
    <dxf>
      <font>
        <b val="0"/>
        <i val="0"/>
        <condense val="0"/>
        <extend val="0"/>
        <color indexed="18"/>
      </font>
    </dxf>
    <dxf>
      <font>
        <b val="0"/>
        <i val="0"/>
        <condense val="0"/>
        <extend val="0"/>
        <color indexed="10"/>
      </font>
    </dxf>
    <dxf>
      <font>
        <b val="0"/>
        <i val="0"/>
        <condense val="0"/>
        <extend val="0"/>
        <color indexed="12"/>
      </font>
    </dxf>
    <dxf>
      <font>
        <b val="0"/>
        <i val="0"/>
        <condense val="0"/>
        <extend val="0"/>
        <color indexed="18"/>
      </font>
    </dxf>
    <dxf>
      <font>
        <b val="0"/>
        <i val="0"/>
        <condense val="0"/>
        <extend val="0"/>
        <color indexed="10"/>
      </font>
    </dxf>
    <dxf>
      <font>
        <b val="0"/>
        <i val="0"/>
        <condense val="0"/>
        <extend val="0"/>
      </font>
      <border>
        <left/>
        <right/>
        <top/>
        <bottom style="thin">
          <color indexed="22"/>
        </bottom>
      </border>
    </dxf>
    <dxf>
      <font>
        <b val="0"/>
        <i val="0"/>
        <condense val="0"/>
        <extend val="0"/>
      </font>
      <border>
        <left/>
        <right/>
        <top style="thin">
          <color indexed="22"/>
        </top>
        <bottom/>
      </border>
    </dxf>
    <dxf>
      <font>
        <b val="0"/>
        <i val="0"/>
        <condense val="0"/>
        <extend val="0"/>
        <color indexed="10"/>
      </font>
    </dxf>
    <dxf>
      <font>
        <b val="0"/>
        <i val="0"/>
        <condense val="0"/>
        <extend val="0"/>
        <color indexed="10"/>
      </font>
    </dxf>
    <dxf>
      <font>
        <b val="0"/>
        <i val="0"/>
        <condense val="0"/>
        <extend val="0"/>
        <color indexed="12"/>
      </font>
    </dxf>
    <dxf>
      <font>
        <b val="0"/>
        <i val="0"/>
        <condense val="0"/>
        <extend val="0"/>
        <color indexed="18"/>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ACCA.Misurazioni'">
  <Schema ID="Schema14" Namespace="ACCA.Misurazioni">
    <xsd:schema xmlns:xsd="http://www.w3.org/2001/XMLSchema" xmlns:ns0="ACCA.Misurazioni" xmlns="" targetNamespace="ACCA.Misurazioni">
      <xsd:element nillable="true" name="Misurazioni">
        <xsd:complexType>
          <xsd:sequence minOccurs="0">
            <xsd:element minOccurs="0" maxOccurs="unbounded" nillable="true" name="ItemVC" form="qualified">
              <xsd:complexType>
                <xsd:attribute name="Nr" form="unqualified" type="xsd:string"/>
                <xsd:attribute name="Tar" form="unqualified" type="xsd:string"/>
                <xsd:attribute name="Des" form="unqualified" type="xsd:string"/>
                <xsd:attribute name="ParUg" form="unqualified" type="xsd:string"/>
                <xsd:attribute name="Lung" form="unqualified" type="xsd:string"/>
                <xsd:attribute name="Larg" form="unqualified" type="xsd:string"/>
                <xsd:attribute name="HPeso" form="unqualified" type="xsd:string"/>
                <xsd:attribute name="QT" form="unqualified" type="xsd:string"/>
                <xsd:attribute name="Prz" form="unqualified" type="xsd:string"/>
                <xsd:attribute name="Tot" form="unqualified" type="xsd:string"/>
                <xsd:attribute name="ClDes" form="unqualified" type="xsd:string"/>
                <xsd:attribute name="ClQT" form="unqualified" type="xsd:string"/>
                <xsd:attribute name="Line" form="unqualified" type="xsd:string"/>
                <!--$NUOVACOLONNA_MAPS$-->
              </xsd:complexType>
            </xsd:element>
          </xsd:sequence>
        </xsd:complexType>
      </xsd:element>
    </xsd:schema>
  </Schema>
  <Map ID="1" Name="Misurazioni_mapping" RootElement="Misurazioni" SchemaID="Schema14" ShowImportExportValidationErrors="false" AutoFit="false" Append="false" PreserveSortAFLayout="false" PreserveFormat="true">
    <DataBinding DataBindingName="Binding1"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xmlMaps" Target="xmlMap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etric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ico"/>
    </sheetNames>
    <sheetDataSet>
      <sheetData sheetId="0" refreshError="1"/>
    </sheetDataSet>
  </externalBook>
</externalLink>
</file>

<file path=xl/tables/table1.xml><?xml version="1.0" encoding="utf-8"?>
<table xmlns="http://schemas.openxmlformats.org/spreadsheetml/2006/main" id="129" name="Elenco1" displayName="Elenco1" ref="B3:N389" tableType="xml" totalsRowShown="0" tableBorderDxfId="13" connectionId="1">
  <tableColumns count="13">
    <tableColumn id="1" uniqueName=" " name=" " dataDxfId="12">
      <xmlColumnPr mapId="1" xpath="/ns1:Misurazioni/ns1:ItemVC/@Nr" xmlDataType="string"/>
    </tableColumn>
    <tableColumn id="2" uniqueName="  " name="  " dataDxfId="11">
      <xmlColumnPr mapId="1" xpath="/ns1:Misurazioni/ns1:ItemVC/@Tar" xmlDataType="string"/>
    </tableColumn>
    <tableColumn id="3" uniqueName="   " name="   " dataDxfId="10">
      <xmlColumnPr mapId="1" xpath="/ns1:Misurazioni/ns1:ItemVC/@Des" xmlDataType="string"/>
    </tableColumn>
    <tableColumn id="4" uniqueName="Par.ug" name="Par.ug" dataDxfId="9">
      <xmlColumnPr mapId="1" xpath="/ns1:Misurazioni/ns1:ItemVC/@Par.ug" xmlDataType="double"/>
    </tableColumn>
    <tableColumn id="5" uniqueName="Lung." name="Lung." dataDxfId="8">
      <xmlColumnPr mapId="1" xpath="/ns1:Misurazioni/ns1:ItemVC/@Lung." xmlDataType="double"/>
    </tableColumn>
    <tableColumn id="6" uniqueName="Larg." name="Larg." dataDxfId="7">
      <xmlColumnPr mapId="1" xpath="/ns1:Misurazioni/ns1:ItemVC/@Larg." xmlDataType="double"/>
    </tableColumn>
    <tableColumn id="7" uniqueName="H/peso" name="H/peso" dataDxfId="6">
      <xmlColumnPr mapId="1" xpath="/ns1:Misurazioni/ns1:ItemVC/@H/peso" xmlDataType="double"/>
    </tableColumn>
    <tableColumn id="8" uniqueName="    " name="    " dataDxfId="5">
      <xmlColumnPr mapId="1" xpath="/ns1:Misurazioni/ns1:ItemVC/@QT" xmlDataType="double"/>
    </tableColumn>
    <tableColumn id="9" uniqueName="unitario" name="unitario" dataDxfId="4">
      <xmlColumnPr mapId="1" xpath="/ns1:Misurazioni/ns1:ItemVC/@unitario" xmlDataType="double"/>
    </tableColumn>
    <tableColumn id="10" uniqueName="TOTALE" name="TOTALE" dataDxfId="3">
      <xmlColumnPr mapId="1" xpath="/ns1:Misurazioni/ns1:ItemVC/@TOTALE" xmlDataType="double"/>
    </tableColumn>
    <tableColumn id="11" uniqueName="ClDes" name="ClDes" dataDxfId="2">
      <xmlColumnPr mapId="1" xpath="/ns1:Misurazioni/ns1:ItemVC/@ClDes" xmlDataType="string"/>
    </tableColumn>
    <tableColumn id="12" uniqueName="ClQT" name="ClQT" dataDxfId="1">
      <xmlColumnPr mapId="1" xpath="/ns1:Misurazioni/ns1:ItemVC/@ClQT" xmlDataType="double"/>
    </tableColumn>
    <tableColumn id="13" uniqueName="Linha" name="Linha" dataDxfId="0">
      <xmlColumnPr mapId="1" xpath="/ns1:Misurazioni/ns1:ItemVC/@Line" xmlDataType="string"/>
    </tableColumn>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N391"/>
  <sheetViews>
    <sheetView showGridLines="0" showZeros="0" tabSelected="1" topLeftCell="A379" workbookViewId="0">
      <selection activeCell="D15" sqref="D15"/>
    </sheetView>
  </sheetViews>
  <sheetFormatPr defaultColWidth="9.33203125" defaultRowHeight="10.5" customHeight="1" x14ac:dyDescent="0.15"/>
  <cols>
    <col min="1" max="1" width="2.33203125" customWidth="1"/>
    <col min="2" max="2" width="5.5" customWidth="1"/>
    <col min="3" max="3" width="13.5" customWidth="1"/>
    <col min="4" max="4" width="55.5" style="1" customWidth="1"/>
    <col min="5" max="9" width="10.83203125" customWidth="1"/>
    <col min="10" max="10" width="12" customWidth="1"/>
    <col min="11" max="11" width="16" customWidth="1"/>
    <col min="12" max="12" width="8.5" hidden="1" customWidth="1"/>
    <col min="13" max="13" width="7.5" hidden="1" customWidth="1"/>
    <col min="14" max="14" width="7.1640625" hidden="1" customWidth="1"/>
    <col min="15" max="15" width="11.1640625" bestFit="1" customWidth="1"/>
    <col min="16" max="16" width="9.5" bestFit="1" customWidth="1"/>
    <col min="248" max="249" width="11.1640625" customWidth="1"/>
  </cols>
  <sheetData>
    <row r="1" spans="1:14" ht="11.25" customHeight="1" thickBot="1" x14ac:dyDescent="0.2"/>
    <row r="2" spans="1:14" ht="16.5" customHeight="1" thickTop="1" thickBot="1" x14ac:dyDescent="0.25">
      <c r="A2" s="2"/>
      <c r="B2" s="3" t="s">
        <v>5</v>
      </c>
      <c r="C2" s="4" t="s">
        <v>6</v>
      </c>
      <c r="D2" s="5" t="s">
        <v>7</v>
      </c>
      <c r="E2" s="6"/>
      <c r="F2" s="7" t="s">
        <v>8</v>
      </c>
      <c r="G2" s="7"/>
      <c r="H2" s="8"/>
      <c r="I2" s="9" t="s">
        <v>9</v>
      </c>
      <c r="J2" s="10" t="s">
        <v>10</v>
      </c>
      <c r="K2" s="11"/>
      <c r="L2" s="12"/>
      <c r="M2" s="12"/>
      <c r="N2" s="12"/>
    </row>
    <row r="3" spans="1:14" ht="14.25" customHeight="1" thickTop="1" thickBot="1" x14ac:dyDescent="0.2">
      <c r="B3" s="37" t="s">
        <v>11</v>
      </c>
      <c r="C3" s="13" t="s">
        <v>12</v>
      </c>
      <c r="D3" s="21" t="s">
        <v>13</v>
      </c>
      <c r="E3" s="23" t="s">
        <v>14</v>
      </c>
      <c r="F3" s="23" t="s">
        <v>15</v>
      </c>
      <c r="G3" s="25" t="s">
        <v>16</v>
      </c>
      <c r="H3" s="25" t="s">
        <v>17</v>
      </c>
      <c r="I3" s="27" t="s">
        <v>18</v>
      </c>
      <c r="J3" s="28" t="s">
        <v>19</v>
      </c>
      <c r="K3" s="29" t="s">
        <v>20</v>
      </c>
      <c r="L3" s="14" t="s">
        <v>21</v>
      </c>
      <c r="M3" s="15" t="s">
        <v>22</v>
      </c>
      <c r="N3" s="40" t="s">
        <v>23</v>
      </c>
    </row>
    <row r="4" spans="1:14" ht="148.15" customHeight="1" thickTop="1" thickBot="1" x14ac:dyDescent="0.2">
      <c r="B4" s="31" t="s">
        <v>27</v>
      </c>
      <c r="C4" s="22" t="s">
        <v>28</v>
      </c>
      <c r="D4" s="48" t="s">
        <v>29</v>
      </c>
      <c r="E4" s="31"/>
      <c r="F4" s="32"/>
      <c r="G4" s="33"/>
      <c r="H4" s="34"/>
      <c r="I4" s="35"/>
      <c r="J4" s="31"/>
      <c r="K4" s="31"/>
      <c r="L4" s="31"/>
      <c r="M4" s="31"/>
      <c r="N4" s="31"/>
    </row>
    <row r="5" spans="1:14" ht="10.5" customHeight="1" thickTop="1" thickBot="1" x14ac:dyDescent="0.2">
      <c r="B5" s="31"/>
      <c r="C5" s="22"/>
      <c r="D5" s="22" t="s">
        <v>30</v>
      </c>
      <c r="E5" s="31"/>
      <c r="F5" s="32"/>
      <c r="G5" s="33"/>
      <c r="H5" s="34"/>
      <c r="I5" s="35"/>
      <c r="J5" s="31"/>
      <c r="K5" s="31"/>
      <c r="L5" s="31"/>
      <c r="M5" s="31"/>
      <c r="N5" s="31"/>
    </row>
    <row r="6" spans="1:14" ht="10.5" customHeight="1" thickTop="1" thickBot="1" x14ac:dyDescent="0.2">
      <c r="B6" s="31"/>
      <c r="C6" s="22"/>
      <c r="D6" s="22" t="s">
        <v>31</v>
      </c>
      <c r="E6" s="31">
        <v>1</v>
      </c>
      <c r="F6" s="32"/>
      <c r="G6" s="33"/>
      <c r="H6" s="34"/>
      <c r="I6" s="35">
        <f>ROUND(PRODUCT(E6:H6),2)</f>
        <v>1</v>
      </c>
      <c r="J6" s="31"/>
      <c r="K6" s="31"/>
      <c r="L6" s="31"/>
      <c r="M6" s="31"/>
      <c r="N6" s="31"/>
    </row>
    <row r="7" spans="1:14" ht="10.5" customHeight="1" thickTop="1" thickBot="1" x14ac:dyDescent="0.2">
      <c r="B7" s="31"/>
      <c r="C7" s="22"/>
      <c r="D7" s="31"/>
      <c r="E7" s="31"/>
      <c r="F7" s="32"/>
      <c r="G7" s="33"/>
      <c r="H7" s="34"/>
      <c r="I7" s="35"/>
      <c r="J7" s="31"/>
      <c r="K7" s="31"/>
      <c r="L7" s="31"/>
      <c r="M7" s="31"/>
      <c r="N7" s="31" t="s">
        <v>32</v>
      </c>
    </row>
    <row r="8" spans="1:14" ht="10.5" customHeight="1" thickTop="1" thickBot="1" x14ac:dyDescent="0.2">
      <c r="B8" s="31"/>
      <c r="C8" s="22"/>
      <c r="D8" s="31" t="s">
        <v>33</v>
      </c>
      <c r="E8" s="31"/>
      <c r="F8" s="32"/>
      <c r="G8" s="33"/>
      <c r="H8" s="34"/>
      <c r="I8" s="35">
        <f>ROUND(SUM(I5:I7),2)</f>
        <v>1</v>
      </c>
      <c r="J8" s="31">
        <v>20312.8</v>
      </c>
      <c r="K8" s="31">
        <f>ROUND(PRODUCT(I8:J8),2)</f>
        <v>20312.8</v>
      </c>
      <c r="L8" s="31"/>
      <c r="M8" s="31"/>
      <c r="N8" s="31"/>
    </row>
    <row r="9" spans="1:14" ht="10.5" customHeight="1" thickTop="1" thickBot="1" x14ac:dyDescent="0.2">
      <c r="B9" s="31"/>
      <c r="C9" s="22"/>
      <c r="D9" s="31" t="s">
        <v>34</v>
      </c>
      <c r="E9" s="31"/>
      <c r="F9" s="32"/>
      <c r="G9" s="33"/>
      <c r="H9" s="34"/>
      <c r="I9" s="35"/>
      <c r="J9" s="31"/>
      <c r="K9" s="31"/>
      <c r="L9" s="31"/>
      <c r="M9" s="31"/>
      <c r="N9" s="31"/>
    </row>
    <row r="10" spans="1:14" ht="193.5" customHeight="1" thickTop="1" thickBot="1" x14ac:dyDescent="0.2">
      <c r="B10" s="31" t="s">
        <v>35</v>
      </c>
      <c r="C10" s="22" t="s">
        <v>36</v>
      </c>
      <c r="D10" s="48" t="s">
        <v>37</v>
      </c>
      <c r="E10" s="31"/>
      <c r="F10" s="32"/>
      <c r="G10" s="33"/>
      <c r="H10" s="34"/>
      <c r="I10" s="35"/>
      <c r="J10" s="31"/>
      <c r="K10" s="31"/>
      <c r="L10" s="31"/>
      <c r="M10" s="31"/>
      <c r="N10" s="31"/>
    </row>
    <row r="11" spans="1:14" ht="10.5" customHeight="1" thickTop="1" thickBot="1" x14ac:dyDescent="0.2">
      <c r="B11" s="31"/>
      <c r="C11" s="22"/>
      <c r="D11" s="22" t="s">
        <v>38</v>
      </c>
      <c r="E11" s="31"/>
      <c r="F11" s="32"/>
      <c r="G11" s="33"/>
      <c r="H11" s="34"/>
      <c r="I11" s="35"/>
      <c r="J11" s="31"/>
      <c r="K11" s="31"/>
      <c r="L11" s="31"/>
      <c r="M11" s="31"/>
      <c r="N11" s="31"/>
    </row>
    <row r="12" spans="1:14" ht="10.5" customHeight="1" thickTop="1" thickBot="1" x14ac:dyDescent="0.2">
      <c r="B12" s="31"/>
      <c r="C12" s="22"/>
      <c r="D12" s="22" t="s">
        <v>39</v>
      </c>
      <c r="E12" s="31">
        <v>6</v>
      </c>
      <c r="F12" s="32"/>
      <c r="G12" s="33"/>
      <c r="H12" s="34"/>
      <c r="I12" s="35">
        <f>ROUND(PRODUCT(E12:H12),2)</f>
        <v>6</v>
      </c>
      <c r="J12" s="31"/>
      <c r="K12" s="31"/>
      <c r="L12" s="31"/>
      <c r="M12" s="31"/>
      <c r="N12" s="31"/>
    </row>
    <row r="13" spans="1:14" ht="10.5" customHeight="1" thickTop="1" thickBot="1" x14ac:dyDescent="0.2">
      <c r="B13" s="31"/>
      <c r="C13" s="22"/>
      <c r="D13" s="31"/>
      <c r="E13" s="31"/>
      <c r="F13" s="32"/>
      <c r="G13" s="33"/>
      <c r="H13" s="34"/>
      <c r="I13" s="35"/>
      <c r="J13" s="31"/>
      <c r="K13" s="31"/>
      <c r="L13" s="31"/>
      <c r="M13" s="31"/>
      <c r="N13" s="31" t="s">
        <v>40</v>
      </c>
    </row>
    <row r="14" spans="1:14" ht="10.5" customHeight="1" thickTop="1" thickBot="1" x14ac:dyDescent="0.2">
      <c r="B14" s="31"/>
      <c r="C14" s="22"/>
      <c r="D14" s="31" t="s">
        <v>41</v>
      </c>
      <c r="E14" s="31"/>
      <c r="F14" s="32"/>
      <c r="G14" s="33"/>
      <c r="H14" s="34"/>
      <c r="I14" s="35">
        <f>ROUND(SUM(I11:I13),2)</f>
        <v>6</v>
      </c>
      <c r="J14" s="31">
        <v>46.76</v>
      </c>
      <c r="K14" s="31">
        <f>ROUND(PRODUCT(I14:J14),2)</f>
        <v>280.56</v>
      </c>
      <c r="L14" s="31"/>
      <c r="M14" s="31"/>
      <c r="N14" s="31"/>
    </row>
    <row r="15" spans="1:14" ht="10.5" customHeight="1" thickTop="1" thickBot="1" x14ac:dyDescent="0.2">
      <c r="B15" s="31"/>
      <c r="C15" s="22"/>
      <c r="D15" s="31" t="s">
        <v>42</v>
      </c>
      <c r="E15" s="31"/>
      <c r="F15" s="32"/>
      <c r="G15" s="33"/>
      <c r="H15" s="34"/>
      <c r="I15" s="35"/>
      <c r="J15" s="31"/>
      <c r="K15" s="31"/>
      <c r="L15" s="31"/>
      <c r="M15" s="31"/>
      <c r="N15" s="31"/>
    </row>
    <row r="16" spans="1:14" ht="64.7" customHeight="1" thickTop="1" thickBot="1" x14ac:dyDescent="0.2">
      <c r="B16" s="31" t="s">
        <v>43</v>
      </c>
      <c r="C16" s="22" t="s">
        <v>44</v>
      </c>
      <c r="D16" s="48" t="s">
        <v>45</v>
      </c>
      <c r="E16" s="31"/>
      <c r="F16" s="32"/>
      <c r="G16" s="33"/>
      <c r="H16" s="34"/>
      <c r="I16" s="35"/>
      <c r="J16" s="31"/>
      <c r="K16" s="31"/>
      <c r="L16" s="31"/>
      <c r="M16" s="31"/>
      <c r="N16" s="31"/>
    </row>
    <row r="17" spans="2:14" ht="10.5" customHeight="1" thickTop="1" thickBot="1" x14ac:dyDescent="0.2">
      <c r="B17" s="31"/>
      <c r="C17" s="22"/>
      <c r="D17" s="22" t="s">
        <v>46</v>
      </c>
      <c r="E17" s="31"/>
      <c r="F17" s="32"/>
      <c r="G17" s="33"/>
      <c r="H17" s="34"/>
      <c r="I17" s="35"/>
      <c r="J17" s="31"/>
      <c r="K17" s="31"/>
      <c r="L17" s="31"/>
      <c r="M17" s="31"/>
      <c r="N17" s="31"/>
    </row>
    <row r="18" spans="2:14" ht="10.5" customHeight="1" thickTop="1" thickBot="1" x14ac:dyDescent="0.2">
      <c r="B18" s="31"/>
      <c r="C18" s="22"/>
      <c r="D18" s="22" t="s">
        <v>47</v>
      </c>
      <c r="E18" s="31"/>
      <c r="F18" s="32">
        <v>25.2</v>
      </c>
      <c r="G18" s="33"/>
      <c r="H18" s="34">
        <v>10.02</v>
      </c>
      <c r="I18" s="35">
        <f>ROUND(PRODUCT(E18:H18),2)</f>
        <v>252.5</v>
      </c>
      <c r="J18" s="31"/>
      <c r="K18" s="31"/>
      <c r="L18" s="31"/>
      <c r="M18" s="31"/>
      <c r="N18" s="31"/>
    </row>
    <row r="19" spans="2:14" ht="10.5" customHeight="1" thickTop="1" thickBot="1" x14ac:dyDescent="0.2">
      <c r="B19" s="31"/>
      <c r="C19" s="22"/>
      <c r="D19" s="22" t="s">
        <v>48</v>
      </c>
      <c r="E19" s="31"/>
      <c r="F19" s="32">
        <v>24.45</v>
      </c>
      <c r="G19" s="33"/>
      <c r="H19" s="34">
        <v>10.1</v>
      </c>
      <c r="I19" s="35">
        <f>ROUND(PRODUCT(E19:H19),2)</f>
        <v>246.95</v>
      </c>
      <c r="J19" s="31"/>
      <c r="K19" s="31"/>
      <c r="L19" s="31"/>
      <c r="M19" s="31"/>
      <c r="N19" s="31"/>
    </row>
    <row r="20" spans="2:14" ht="10.5" customHeight="1" thickTop="1" thickBot="1" x14ac:dyDescent="0.2">
      <c r="B20" s="31"/>
      <c r="C20" s="22"/>
      <c r="D20" s="22" t="s">
        <v>49</v>
      </c>
      <c r="E20" s="31"/>
      <c r="F20" s="32">
        <v>25.2</v>
      </c>
      <c r="G20" s="33"/>
      <c r="H20" s="34">
        <v>9.81</v>
      </c>
      <c r="I20" s="35">
        <f>ROUND(PRODUCT(E20:H20),2)</f>
        <v>247.21</v>
      </c>
      <c r="J20" s="31"/>
      <c r="K20" s="31"/>
      <c r="L20" s="31"/>
      <c r="M20" s="31"/>
      <c r="N20" s="31"/>
    </row>
    <row r="21" spans="2:14" ht="10.5" customHeight="1" thickTop="1" thickBot="1" x14ac:dyDescent="0.2">
      <c r="B21" s="31"/>
      <c r="C21" s="22"/>
      <c r="D21" s="22" t="s">
        <v>50</v>
      </c>
      <c r="E21" s="31"/>
      <c r="F21" s="32">
        <v>24.45</v>
      </c>
      <c r="G21" s="33"/>
      <c r="H21" s="34">
        <v>10.35</v>
      </c>
      <c r="I21" s="35">
        <f>ROUND(PRODUCT(E21:H21),2)</f>
        <v>253.06</v>
      </c>
      <c r="J21" s="31"/>
      <c r="K21" s="31"/>
      <c r="L21" s="31"/>
      <c r="M21" s="31"/>
      <c r="N21" s="31"/>
    </row>
    <row r="22" spans="2:14" ht="10.5" customHeight="1" thickTop="1" thickBot="1" x14ac:dyDescent="0.2">
      <c r="B22" s="31"/>
      <c r="C22" s="22"/>
      <c r="D22" s="31"/>
      <c r="E22" s="31"/>
      <c r="F22" s="32"/>
      <c r="G22" s="33"/>
      <c r="H22" s="34"/>
      <c r="I22" s="35"/>
      <c r="J22" s="31"/>
      <c r="K22" s="31"/>
      <c r="L22" s="31"/>
      <c r="M22" s="31"/>
      <c r="N22" s="31" t="s">
        <v>51</v>
      </c>
    </row>
    <row r="23" spans="2:14" ht="10.5" customHeight="1" thickTop="1" thickBot="1" x14ac:dyDescent="0.2">
      <c r="B23" s="31"/>
      <c r="C23" s="22"/>
      <c r="D23" s="31" t="s">
        <v>52</v>
      </c>
      <c r="E23" s="31"/>
      <c r="F23" s="32"/>
      <c r="G23" s="33"/>
      <c r="H23" s="34"/>
      <c r="I23" s="35">
        <f>ROUND(SUM(I17:I22),2)</f>
        <v>999.72</v>
      </c>
      <c r="J23" s="31">
        <v>11.15</v>
      </c>
      <c r="K23" s="31">
        <f>ROUND(PRODUCT(I23:J23),2)</f>
        <v>11146.88</v>
      </c>
      <c r="L23" s="31"/>
      <c r="M23" s="31"/>
      <c r="N23" s="31"/>
    </row>
    <row r="24" spans="2:14" ht="10.5" customHeight="1" thickTop="1" thickBot="1" x14ac:dyDescent="0.2">
      <c r="B24" s="31"/>
      <c r="C24" s="22"/>
      <c r="D24" s="31" t="s">
        <v>53</v>
      </c>
      <c r="E24" s="31"/>
      <c r="F24" s="32"/>
      <c r="G24" s="33"/>
      <c r="H24" s="34"/>
      <c r="I24" s="35"/>
      <c r="J24" s="31"/>
      <c r="K24" s="31"/>
      <c r="L24" s="31"/>
      <c r="M24" s="31"/>
      <c r="N24" s="31"/>
    </row>
    <row r="25" spans="2:14" ht="28.35" customHeight="1" thickTop="1" thickBot="1" x14ac:dyDescent="0.2">
      <c r="B25" s="31" t="s">
        <v>54</v>
      </c>
      <c r="C25" s="22" t="s">
        <v>55</v>
      </c>
      <c r="D25" s="48" t="s">
        <v>56</v>
      </c>
      <c r="E25" s="31"/>
      <c r="F25" s="32"/>
      <c r="G25" s="33"/>
      <c r="H25" s="34"/>
      <c r="I25" s="35"/>
      <c r="J25" s="31"/>
      <c r="K25" s="31"/>
      <c r="L25" s="31"/>
      <c r="M25" s="31"/>
      <c r="N25" s="31"/>
    </row>
    <row r="26" spans="2:14" ht="10.5" customHeight="1" thickTop="1" thickBot="1" x14ac:dyDescent="0.2">
      <c r="B26" s="31"/>
      <c r="C26" s="22"/>
      <c r="D26" s="22" t="s">
        <v>57</v>
      </c>
      <c r="E26" s="31"/>
      <c r="F26" s="32"/>
      <c r="G26" s="33"/>
      <c r="H26" s="34"/>
      <c r="I26" s="35"/>
      <c r="J26" s="31"/>
      <c r="K26" s="31"/>
      <c r="L26" s="31"/>
      <c r="M26" s="31"/>
      <c r="N26" s="31"/>
    </row>
    <row r="27" spans="2:14" ht="10.5" customHeight="1" thickTop="1" thickBot="1" x14ac:dyDescent="0.2">
      <c r="B27" s="31"/>
      <c r="C27" s="22"/>
      <c r="D27" s="22" t="s">
        <v>58</v>
      </c>
      <c r="E27" s="31"/>
      <c r="F27" s="32"/>
      <c r="G27" s="33"/>
      <c r="H27" s="34"/>
      <c r="I27" s="35">
        <f>ROUND(PRODUCT(E27:H27,999.72),2)</f>
        <v>999.72</v>
      </c>
      <c r="J27" s="31"/>
      <c r="K27" s="31"/>
      <c r="L27" s="31"/>
      <c r="M27" s="31"/>
      <c r="N27" s="31"/>
    </row>
    <row r="28" spans="2:14" ht="10.5" customHeight="1" thickTop="1" thickBot="1" x14ac:dyDescent="0.2">
      <c r="B28" s="31"/>
      <c r="C28" s="22"/>
      <c r="D28" s="31"/>
      <c r="E28" s="31"/>
      <c r="F28" s="32"/>
      <c r="G28" s="33"/>
      <c r="H28" s="34"/>
      <c r="I28" s="35"/>
      <c r="J28" s="31"/>
      <c r="K28" s="31"/>
      <c r="L28" s="31"/>
      <c r="M28" s="31"/>
      <c r="N28" s="31" t="s">
        <v>59</v>
      </c>
    </row>
    <row r="29" spans="2:14" ht="10.5" customHeight="1" thickTop="1" thickBot="1" x14ac:dyDescent="0.2">
      <c r="B29" s="31"/>
      <c r="C29" s="22"/>
      <c r="D29" s="31" t="s">
        <v>60</v>
      </c>
      <c r="E29" s="31"/>
      <c r="F29" s="32"/>
      <c r="G29" s="33"/>
      <c r="H29" s="34"/>
      <c r="I29" s="35">
        <f>ROUND(SUM(I26:I28),2)</f>
        <v>999.72</v>
      </c>
      <c r="J29" s="31">
        <v>2.5299999999999998</v>
      </c>
      <c r="K29" s="31">
        <f>ROUND(PRODUCT(I29:J29),2)</f>
        <v>2529.29</v>
      </c>
      <c r="L29" s="31"/>
      <c r="M29" s="31"/>
      <c r="N29" s="31"/>
    </row>
    <row r="30" spans="2:14" ht="10.5" customHeight="1" thickTop="1" thickBot="1" x14ac:dyDescent="0.2">
      <c r="B30" s="31"/>
      <c r="C30" s="22"/>
      <c r="D30" s="31" t="s">
        <v>61</v>
      </c>
      <c r="E30" s="31"/>
      <c r="F30" s="32"/>
      <c r="G30" s="33"/>
      <c r="H30" s="34"/>
      <c r="I30" s="35"/>
      <c r="J30" s="31"/>
      <c r="K30" s="31"/>
      <c r="L30" s="31"/>
      <c r="M30" s="31"/>
      <c r="N30" s="31"/>
    </row>
    <row r="31" spans="2:14" ht="62.25" customHeight="1" thickTop="1" thickBot="1" x14ac:dyDescent="0.2">
      <c r="B31" s="31" t="s">
        <v>62</v>
      </c>
      <c r="C31" s="22" t="s">
        <v>63</v>
      </c>
      <c r="D31" s="48" t="s">
        <v>64</v>
      </c>
      <c r="E31" s="31"/>
      <c r="F31" s="32"/>
      <c r="G31" s="33"/>
      <c r="H31" s="34"/>
      <c r="I31" s="35"/>
      <c r="J31" s="31"/>
      <c r="K31" s="31"/>
      <c r="L31" s="31"/>
      <c r="M31" s="31"/>
      <c r="N31" s="31"/>
    </row>
    <row r="32" spans="2:14" ht="10.5" customHeight="1" thickTop="1" thickBot="1" x14ac:dyDescent="0.2">
      <c r="B32" s="31"/>
      <c r="C32" s="22"/>
      <c r="D32" s="22" t="s">
        <v>65</v>
      </c>
      <c r="E32" s="31"/>
      <c r="F32" s="32"/>
      <c r="G32" s="33"/>
      <c r="H32" s="34"/>
      <c r="I32" s="35"/>
      <c r="J32" s="31"/>
      <c r="K32" s="31"/>
      <c r="L32" s="31"/>
      <c r="M32" s="31"/>
      <c r="N32" s="31"/>
    </row>
    <row r="33" spans="2:14" ht="10.5" customHeight="1" thickTop="1" thickBot="1" x14ac:dyDescent="0.2">
      <c r="B33" s="31"/>
      <c r="C33" s="22"/>
      <c r="D33" s="22" t="s">
        <v>66</v>
      </c>
      <c r="E33" s="31">
        <v>15</v>
      </c>
      <c r="F33" s="32"/>
      <c r="G33" s="33"/>
      <c r="H33" s="34"/>
      <c r="I33" s="35">
        <f>ROUND(PRODUCT(E33:H33,999.72),2)</f>
        <v>14995.8</v>
      </c>
      <c r="J33" s="31"/>
      <c r="K33" s="31"/>
      <c r="L33" s="31"/>
      <c r="M33" s="31"/>
      <c r="N33" s="31"/>
    </row>
    <row r="34" spans="2:14" ht="10.5" customHeight="1" thickTop="1" thickBot="1" x14ac:dyDescent="0.2">
      <c r="B34" s="31"/>
      <c r="C34" s="22"/>
      <c r="D34" s="31"/>
      <c r="E34" s="31"/>
      <c r="F34" s="32"/>
      <c r="G34" s="33"/>
      <c r="H34" s="34"/>
      <c r="I34" s="35"/>
      <c r="J34" s="31"/>
      <c r="K34" s="31"/>
      <c r="L34" s="31"/>
      <c r="M34" s="31"/>
      <c r="N34" s="31" t="s">
        <v>67</v>
      </c>
    </row>
    <row r="35" spans="2:14" ht="10.5" customHeight="1" thickTop="1" thickBot="1" x14ac:dyDescent="0.2">
      <c r="B35" s="31"/>
      <c r="C35" s="22"/>
      <c r="D35" s="31" t="s">
        <v>68</v>
      </c>
      <c r="E35" s="31"/>
      <c r="F35" s="32"/>
      <c r="G35" s="33"/>
      <c r="H35" s="34"/>
      <c r="I35" s="35">
        <f>ROUND(SUM(I32:I34),2)</f>
        <v>14995.8</v>
      </c>
      <c r="J35" s="31">
        <v>2.2999999999999998</v>
      </c>
      <c r="K35" s="31">
        <f>ROUND(PRODUCT(I35:J35),2)</f>
        <v>34490.339999999997</v>
      </c>
      <c r="L35" s="31"/>
      <c r="M35" s="31"/>
      <c r="N35" s="31"/>
    </row>
    <row r="36" spans="2:14" ht="10.5" customHeight="1" thickTop="1" thickBot="1" x14ac:dyDescent="0.2">
      <c r="B36" s="31"/>
      <c r="C36" s="22"/>
      <c r="D36" s="31" t="s">
        <v>69</v>
      </c>
      <c r="E36" s="31"/>
      <c r="F36" s="32"/>
      <c r="G36" s="33"/>
      <c r="H36" s="34"/>
      <c r="I36" s="35"/>
      <c r="J36" s="31"/>
      <c r="K36" s="31"/>
      <c r="L36" s="31"/>
      <c r="M36" s="31"/>
      <c r="N36" s="31"/>
    </row>
    <row r="37" spans="2:14" ht="49.15" customHeight="1" thickTop="1" thickBot="1" x14ac:dyDescent="0.2">
      <c r="B37" s="31" t="s">
        <v>70</v>
      </c>
      <c r="C37" s="22" t="s">
        <v>71</v>
      </c>
      <c r="D37" s="48" t="s">
        <v>72</v>
      </c>
      <c r="E37" s="31"/>
      <c r="F37" s="32"/>
      <c r="G37" s="33"/>
      <c r="H37" s="34"/>
      <c r="I37" s="35"/>
      <c r="J37" s="31"/>
      <c r="K37" s="31"/>
      <c r="L37" s="31"/>
      <c r="M37" s="31"/>
      <c r="N37" s="31"/>
    </row>
    <row r="38" spans="2:14" ht="10.5" customHeight="1" thickTop="1" thickBot="1" x14ac:dyDescent="0.2">
      <c r="B38" s="31"/>
      <c r="C38" s="22"/>
      <c r="D38" s="22" t="s">
        <v>73</v>
      </c>
      <c r="E38" s="31"/>
      <c r="F38" s="32"/>
      <c r="G38" s="33"/>
      <c r="H38" s="34"/>
      <c r="I38" s="35"/>
      <c r="J38" s="31"/>
      <c r="K38" s="31"/>
      <c r="L38" s="31"/>
      <c r="M38" s="31"/>
      <c r="N38" s="31"/>
    </row>
    <row r="39" spans="2:14" ht="10.5" customHeight="1" thickTop="1" thickBot="1" x14ac:dyDescent="0.2">
      <c r="B39" s="31"/>
      <c r="C39" s="22"/>
      <c r="D39" s="22" t="s">
        <v>74</v>
      </c>
      <c r="E39" s="31"/>
      <c r="F39" s="32">
        <v>25.2</v>
      </c>
      <c r="G39" s="33"/>
      <c r="H39" s="34">
        <v>1.5</v>
      </c>
      <c r="I39" s="35">
        <f>ROUND(PRODUCT(E39:H39),2)</f>
        <v>37.799999999999997</v>
      </c>
      <c r="J39" s="31"/>
      <c r="K39" s="31"/>
      <c r="L39" s="31"/>
      <c r="M39" s="31"/>
      <c r="N39" s="31"/>
    </row>
    <row r="40" spans="2:14" ht="10.5" customHeight="1" thickTop="1" thickBot="1" x14ac:dyDescent="0.2">
      <c r="B40" s="31"/>
      <c r="C40" s="22"/>
      <c r="D40" s="22" t="s">
        <v>75</v>
      </c>
      <c r="E40" s="31"/>
      <c r="F40" s="32">
        <v>24.45</v>
      </c>
      <c r="G40" s="33"/>
      <c r="H40" s="34">
        <v>1.5</v>
      </c>
      <c r="I40" s="35">
        <f>ROUND(PRODUCT(E40:H40),2)</f>
        <v>36.68</v>
      </c>
      <c r="J40" s="31"/>
      <c r="K40" s="31"/>
      <c r="L40" s="31"/>
      <c r="M40" s="31"/>
      <c r="N40" s="31"/>
    </row>
    <row r="41" spans="2:14" ht="10.5" customHeight="1" thickTop="1" thickBot="1" x14ac:dyDescent="0.2">
      <c r="B41" s="31"/>
      <c r="C41" s="22"/>
      <c r="D41" s="22" t="s">
        <v>76</v>
      </c>
      <c r="E41" s="31"/>
      <c r="F41" s="32">
        <v>25.2</v>
      </c>
      <c r="G41" s="33"/>
      <c r="H41" s="34">
        <v>1.5</v>
      </c>
      <c r="I41" s="35">
        <f>ROUND(PRODUCT(E41:H41),2)</f>
        <v>37.799999999999997</v>
      </c>
      <c r="J41" s="31"/>
      <c r="K41" s="31"/>
      <c r="L41" s="31"/>
      <c r="M41" s="31"/>
      <c r="N41" s="31"/>
    </row>
    <row r="42" spans="2:14" ht="10.5" customHeight="1" thickTop="1" thickBot="1" x14ac:dyDescent="0.2">
      <c r="B42" s="31"/>
      <c r="C42" s="22"/>
      <c r="D42" s="22" t="s">
        <v>77</v>
      </c>
      <c r="E42" s="31"/>
      <c r="F42" s="32">
        <v>24.45</v>
      </c>
      <c r="G42" s="33"/>
      <c r="H42" s="34">
        <v>1.5</v>
      </c>
      <c r="I42" s="35">
        <f>ROUND(PRODUCT(E42:H42),2)</f>
        <v>36.68</v>
      </c>
      <c r="J42" s="31"/>
      <c r="K42" s="31"/>
      <c r="L42" s="31"/>
      <c r="M42" s="31"/>
      <c r="N42" s="31"/>
    </row>
    <row r="43" spans="2:14" ht="10.5" customHeight="1" thickTop="1" thickBot="1" x14ac:dyDescent="0.2">
      <c r="B43" s="31"/>
      <c r="C43" s="22"/>
      <c r="D43" s="31"/>
      <c r="E43" s="31"/>
      <c r="F43" s="32"/>
      <c r="G43" s="33"/>
      <c r="H43" s="34"/>
      <c r="I43" s="35"/>
      <c r="J43" s="31"/>
      <c r="K43" s="31"/>
      <c r="L43" s="31"/>
      <c r="M43" s="31"/>
      <c r="N43" s="31" t="s">
        <v>78</v>
      </c>
    </row>
    <row r="44" spans="2:14" ht="10.5" customHeight="1" thickTop="1" thickBot="1" x14ac:dyDescent="0.2">
      <c r="B44" s="31"/>
      <c r="C44" s="22"/>
      <c r="D44" s="31" t="s">
        <v>79</v>
      </c>
      <c r="E44" s="31"/>
      <c r="F44" s="32"/>
      <c r="G44" s="33"/>
      <c r="H44" s="34"/>
      <c r="I44" s="35">
        <f>ROUND(SUM(I38:I43),2)</f>
        <v>148.96</v>
      </c>
      <c r="J44" s="31">
        <v>7.94</v>
      </c>
      <c r="K44" s="31">
        <f>ROUND(PRODUCT(I44:J44),2)</f>
        <v>1182.74</v>
      </c>
      <c r="L44" s="31"/>
      <c r="M44" s="31"/>
      <c r="N44" s="31"/>
    </row>
    <row r="45" spans="2:14" ht="10.5" customHeight="1" thickTop="1" thickBot="1" x14ac:dyDescent="0.2">
      <c r="B45" s="31"/>
      <c r="C45" s="22"/>
      <c r="D45" s="31" t="s">
        <v>80</v>
      </c>
      <c r="E45" s="31"/>
      <c r="F45" s="32"/>
      <c r="G45" s="33"/>
      <c r="H45" s="34"/>
      <c r="I45" s="35"/>
      <c r="J45" s="31"/>
      <c r="K45" s="31"/>
      <c r="L45" s="31"/>
      <c r="M45" s="31"/>
      <c r="N45" s="31"/>
    </row>
    <row r="46" spans="2:14" ht="47.25" customHeight="1" thickTop="1" thickBot="1" x14ac:dyDescent="0.2">
      <c r="B46" s="31" t="s">
        <v>81</v>
      </c>
      <c r="C46" s="22" t="s">
        <v>82</v>
      </c>
      <c r="D46" s="48" t="s">
        <v>83</v>
      </c>
      <c r="E46" s="31"/>
      <c r="F46" s="32"/>
      <c r="G46" s="33"/>
      <c r="H46" s="34"/>
      <c r="I46" s="35"/>
      <c r="J46" s="31"/>
      <c r="K46" s="31"/>
      <c r="L46" s="31"/>
      <c r="M46" s="31"/>
      <c r="N46" s="31"/>
    </row>
    <row r="47" spans="2:14" ht="10.5" customHeight="1" thickTop="1" thickBot="1" x14ac:dyDescent="0.2">
      <c r="B47" s="31"/>
      <c r="C47" s="22"/>
      <c r="D47" s="22" t="s">
        <v>84</v>
      </c>
      <c r="E47" s="31"/>
      <c r="F47" s="32"/>
      <c r="G47" s="33"/>
      <c r="H47" s="34"/>
      <c r="I47" s="35"/>
      <c r="J47" s="31"/>
      <c r="K47" s="31"/>
      <c r="L47" s="31"/>
      <c r="M47" s="31"/>
      <c r="N47" s="31"/>
    </row>
    <row r="48" spans="2:14" ht="10.5" customHeight="1" thickTop="1" thickBot="1" x14ac:dyDescent="0.2">
      <c r="B48" s="31"/>
      <c r="C48" s="22"/>
      <c r="D48" s="22" t="s">
        <v>85</v>
      </c>
      <c r="E48" s="31">
        <v>15</v>
      </c>
      <c r="F48" s="32"/>
      <c r="G48" s="33"/>
      <c r="H48" s="34"/>
      <c r="I48" s="35">
        <f>ROUND(PRODUCT(E48:H48,148.96),2)</f>
        <v>2234.4</v>
      </c>
      <c r="J48" s="31"/>
      <c r="K48" s="31"/>
      <c r="L48" s="31"/>
      <c r="M48" s="31"/>
      <c r="N48" s="31"/>
    </row>
    <row r="49" spans="2:14" ht="10.5" customHeight="1" thickTop="1" thickBot="1" x14ac:dyDescent="0.2">
      <c r="B49" s="31"/>
      <c r="C49" s="22"/>
      <c r="D49" s="31"/>
      <c r="E49" s="31"/>
      <c r="F49" s="32"/>
      <c r="G49" s="33"/>
      <c r="H49" s="34"/>
      <c r="I49" s="35"/>
      <c r="J49" s="31"/>
      <c r="K49" s="31"/>
      <c r="L49" s="31"/>
      <c r="M49" s="31"/>
      <c r="N49" s="31" t="s">
        <v>86</v>
      </c>
    </row>
    <row r="50" spans="2:14" ht="10.5" customHeight="1" thickTop="1" thickBot="1" x14ac:dyDescent="0.2">
      <c r="B50" s="31"/>
      <c r="C50" s="22"/>
      <c r="D50" s="31" t="s">
        <v>87</v>
      </c>
      <c r="E50" s="31"/>
      <c r="F50" s="32"/>
      <c r="G50" s="33"/>
      <c r="H50" s="34"/>
      <c r="I50" s="35">
        <f>ROUND(SUM(I47:I49),2)</f>
        <v>2234.4</v>
      </c>
      <c r="J50" s="31">
        <v>1.19</v>
      </c>
      <c r="K50" s="31">
        <f>ROUND(PRODUCT(I50:J50),2)</f>
        <v>2658.94</v>
      </c>
      <c r="L50" s="31"/>
      <c r="M50" s="31"/>
      <c r="N50" s="31"/>
    </row>
    <row r="51" spans="2:14" ht="10.5" customHeight="1" thickTop="1" thickBot="1" x14ac:dyDescent="0.2">
      <c r="B51" s="31"/>
      <c r="C51" s="22"/>
      <c r="D51" s="31" t="s">
        <v>88</v>
      </c>
      <c r="E51" s="31"/>
      <c r="F51" s="32"/>
      <c r="G51" s="33"/>
      <c r="H51" s="34"/>
      <c r="I51" s="35"/>
      <c r="J51" s="31"/>
      <c r="K51" s="31"/>
      <c r="L51" s="31"/>
      <c r="M51" s="31"/>
      <c r="N51" s="31"/>
    </row>
    <row r="52" spans="2:14" ht="59.45" customHeight="1" thickTop="1" thickBot="1" x14ac:dyDescent="0.2">
      <c r="B52" s="31" t="s">
        <v>89</v>
      </c>
      <c r="C52" s="22" t="s">
        <v>90</v>
      </c>
      <c r="D52" s="48" t="s">
        <v>91</v>
      </c>
      <c r="E52" s="31"/>
      <c r="F52" s="32"/>
      <c r="G52" s="33"/>
      <c r="H52" s="34"/>
      <c r="I52" s="35"/>
      <c r="J52" s="31"/>
      <c r="K52" s="31"/>
      <c r="L52" s="31"/>
      <c r="M52" s="31"/>
      <c r="N52" s="31"/>
    </row>
    <row r="53" spans="2:14" ht="10.5" customHeight="1" thickTop="1" thickBot="1" x14ac:dyDescent="0.2">
      <c r="B53" s="31"/>
      <c r="C53" s="22"/>
      <c r="D53" s="22" t="s">
        <v>92</v>
      </c>
      <c r="E53" s="31"/>
      <c r="F53" s="32"/>
      <c r="G53" s="33"/>
      <c r="H53" s="34"/>
      <c r="I53" s="35"/>
      <c r="J53" s="31"/>
      <c r="K53" s="31"/>
      <c r="L53" s="31"/>
      <c r="M53" s="31"/>
      <c r="N53" s="31"/>
    </row>
    <row r="54" spans="2:14" ht="10.5" customHeight="1" thickTop="1" thickBot="1" x14ac:dyDescent="0.2">
      <c r="B54" s="31"/>
      <c r="C54" s="22"/>
      <c r="D54" s="22" t="s">
        <v>93</v>
      </c>
      <c r="E54" s="31"/>
      <c r="F54" s="32">
        <v>25.2</v>
      </c>
      <c r="G54" s="33"/>
      <c r="H54" s="34"/>
      <c r="I54" s="35">
        <f>ROUND(PRODUCT(E54:H54),2)</f>
        <v>25.2</v>
      </c>
      <c r="J54" s="31"/>
      <c r="K54" s="31"/>
      <c r="L54" s="31"/>
      <c r="M54" s="31"/>
      <c r="N54" s="31"/>
    </row>
    <row r="55" spans="2:14" ht="10.5" customHeight="1" thickTop="1" thickBot="1" x14ac:dyDescent="0.2">
      <c r="B55" s="31"/>
      <c r="C55" s="22"/>
      <c r="D55" s="22" t="s">
        <v>94</v>
      </c>
      <c r="E55" s="31"/>
      <c r="F55" s="32">
        <v>24.45</v>
      </c>
      <c r="G55" s="33"/>
      <c r="H55" s="34"/>
      <c r="I55" s="35">
        <f>ROUND(PRODUCT(E55:H55),2)</f>
        <v>24.45</v>
      </c>
      <c r="J55" s="31"/>
      <c r="K55" s="31"/>
      <c r="L55" s="31"/>
      <c r="M55" s="31"/>
      <c r="N55" s="31"/>
    </row>
    <row r="56" spans="2:14" ht="10.5" customHeight="1" thickTop="1" thickBot="1" x14ac:dyDescent="0.2">
      <c r="B56" s="31"/>
      <c r="C56" s="22"/>
      <c r="D56" s="22" t="s">
        <v>95</v>
      </c>
      <c r="E56" s="31"/>
      <c r="F56" s="32">
        <v>25.2</v>
      </c>
      <c r="G56" s="33"/>
      <c r="H56" s="34"/>
      <c r="I56" s="35">
        <f>ROUND(PRODUCT(E56:H56),2)</f>
        <v>25.2</v>
      </c>
      <c r="J56" s="31"/>
      <c r="K56" s="31"/>
      <c r="L56" s="31"/>
      <c r="M56" s="31"/>
      <c r="N56" s="31"/>
    </row>
    <row r="57" spans="2:14" ht="10.5" customHeight="1" thickTop="1" thickBot="1" x14ac:dyDescent="0.2">
      <c r="B57" s="31"/>
      <c r="C57" s="22"/>
      <c r="D57" s="22" t="s">
        <v>96</v>
      </c>
      <c r="E57" s="31"/>
      <c r="F57" s="32">
        <v>24.45</v>
      </c>
      <c r="G57" s="33"/>
      <c r="H57" s="34"/>
      <c r="I57" s="35">
        <f>ROUND(PRODUCT(E57:H57),2)</f>
        <v>24.45</v>
      </c>
      <c r="J57" s="31"/>
      <c r="K57" s="31"/>
      <c r="L57" s="31"/>
      <c r="M57" s="31"/>
      <c r="N57" s="31"/>
    </row>
    <row r="58" spans="2:14" ht="10.5" customHeight="1" thickTop="1" thickBot="1" x14ac:dyDescent="0.2">
      <c r="B58" s="31"/>
      <c r="C58" s="22"/>
      <c r="D58" s="31"/>
      <c r="E58" s="31"/>
      <c r="F58" s="32"/>
      <c r="G58" s="33"/>
      <c r="H58" s="34"/>
      <c r="I58" s="35"/>
      <c r="J58" s="31"/>
      <c r="K58" s="31"/>
      <c r="L58" s="31"/>
      <c r="M58" s="31"/>
      <c r="N58" s="31" t="s">
        <v>97</v>
      </c>
    </row>
    <row r="59" spans="2:14" ht="10.5" customHeight="1" thickTop="1" thickBot="1" x14ac:dyDescent="0.2">
      <c r="B59" s="31"/>
      <c r="C59" s="22"/>
      <c r="D59" s="31" t="s">
        <v>98</v>
      </c>
      <c r="E59" s="31"/>
      <c r="F59" s="32"/>
      <c r="G59" s="33"/>
      <c r="H59" s="34"/>
      <c r="I59" s="35">
        <f>ROUND(SUM(I53:I58),2)</f>
        <v>99.3</v>
      </c>
      <c r="J59" s="31">
        <v>6.8</v>
      </c>
      <c r="K59" s="31">
        <f>ROUND(PRODUCT(I59:J59),2)</f>
        <v>675.24</v>
      </c>
      <c r="L59" s="31"/>
      <c r="M59" s="31"/>
      <c r="N59" s="31"/>
    </row>
    <row r="60" spans="2:14" ht="10.5" customHeight="1" thickTop="1" thickBot="1" x14ac:dyDescent="0.2">
      <c r="B60" s="31"/>
      <c r="C60" s="22"/>
      <c r="D60" s="31" t="s">
        <v>99</v>
      </c>
      <c r="E60" s="31"/>
      <c r="F60" s="32"/>
      <c r="G60" s="33"/>
      <c r="H60" s="34"/>
      <c r="I60" s="35"/>
      <c r="J60" s="31"/>
      <c r="K60" s="31"/>
      <c r="L60" s="31"/>
      <c r="M60" s="31"/>
      <c r="N60" s="31"/>
    </row>
    <row r="61" spans="2:14" ht="57.2" customHeight="1" thickTop="1" thickBot="1" x14ac:dyDescent="0.2">
      <c r="B61" s="31" t="s">
        <v>100</v>
      </c>
      <c r="C61" s="22" t="s">
        <v>101</v>
      </c>
      <c r="D61" s="48" t="s">
        <v>102</v>
      </c>
      <c r="E61" s="31"/>
      <c r="F61" s="32"/>
      <c r="G61" s="33"/>
      <c r="H61" s="34"/>
      <c r="I61" s="35"/>
      <c r="J61" s="31"/>
      <c r="K61" s="31"/>
      <c r="L61" s="31"/>
      <c r="M61" s="31"/>
      <c r="N61" s="31"/>
    </row>
    <row r="62" spans="2:14" ht="10.5" customHeight="1" thickTop="1" thickBot="1" x14ac:dyDescent="0.2">
      <c r="B62" s="31"/>
      <c r="C62" s="22"/>
      <c r="D62" s="22" t="s">
        <v>103</v>
      </c>
      <c r="E62" s="31"/>
      <c r="F62" s="32"/>
      <c r="G62" s="33"/>
      <c r="H62" s="34"/>
      <c r="I62" s="35"/>
      <c r="J62" s="31"/>
      <c r="K62" s="31"/>
      <c r="L62" s="31"/>
      <c r="M62" s="31"/>
      <c r="N62" s="31"/>
    </row>
    <row r="63" spans="2:14" ht="10.5" customHeight="1" thickTop="1" thickBot="1" x14ac:dyDescent="0.2">
      <c r="B63" s="31"/>
      <c r="C63" s="22"/>
      <c r="D63" s="22" t="s">
        <v>104</v>
      </c>
      <c r="E63" s="31">
        <v>15</v>
      </c>
      <c r="F63" s="32"/>
      <c r="G63" s="33"/>
      <c r="H63" s="34"/>
      <c r="I63" s="35">
        <f>ROUND(PRODUCT(E63:H63,99.3),2)</f>
        <v>1489.5</v>
      </c>
      <c r="J63" s="31"/>
      <c r="K63" s="31"/>
      <c r="L63" s="31"/>
      <c r="M63" s="31"/>
      <c r="N63" s="31"/>
    </row>
    <row r="64" spans="2:14" ht="10.5" customHeight="1" thickTop="1" thickBot="1" x14ac:dyDescent="0.2">
      <c r="B64" s="31"/>
      <c r="C64" s="22"/>
      <c r="D64" s="31"/>
      <c r="E64" s="31"/>
      <c r="F64" s="32"/>
      <c r="G64" s="33"/>
      <c r="H64" s="34"/>
      <c r="I64" s="35"/>
      <c r="J64" s="31"/>
      <c r="K64" s="31"/>
      <c r="L64" s="31"/>
      <c r="M64" s="31"/>
      <c r="N64" s="31" t="s">
        <v>105</v>
      </c>
    </row>
    <row r="65" spans="2:14" ht="10.5" customHeight="1" thickTop="1" thickBot="1" x14ac:dyDescent="0.2">
      <c r="B65" s="31"/>
      <c r="C65" s="22"/>
      <c r="D65" s="31" t="s">
        <v>106</v>
      </c>
      <c r="E65" s="31"/>
      <c r="F65" s="32"/>
      <c r="G65" s="33"/>
      <c r="H65" s="34"/>
      <c r="I65" s="35">
        <f>ROUND(SUM(I62:I64),2)</f>
        <v>1489.5</v>
      </c>
      <c r="J65" s="31">
        <v>2.09</v>
      </c>
      <c r="K65" s="31">
        <f>ROUND(PRODUCT(I65:J65),2)</f>
        <v>3113.06</v>
      </c>
      <c r="L65" s="31"/>
      <c r="M65" s="31"/>
      <c r="N65" s="31"/>
    </row>
    <row r="66" spans="2:14" ht="10.5" customHeight="1" thickTop="1" thickBot="1" x14ac:dyDescent="0.2">
      <c r="B66" s="31"/>
      <c r="C66" s="22"/>
      <c r="D66" s="31" t="s">
        <v>107</v>
      </c>
      <c r="E66" s="31"/>
      <c r="F66" s="32"/>
      <c r="G66" s="33"/>
      <c r="H66" s="34"/>
      <c r="I66" s="35"/>
      <c r="J66" s="31"/>
      <c r="K66" s="31"/>
      <c r="L66" s="31"/>
      <c r="M66" s="31"/>
      <c r="N66" s="31"/>
    </row>
    <row r="67" spans="2:14" ht="44.65" customHeight="1" thickTop="1" thickBot="1" x14ac:dyDescent="0.2">
      <c r="B67" s="31" t="s">
        <v>108</v>
      </c>
      <c r="C67" s="22" t="s">
        <v>109</v>
      </c>
      <c r="D67" s="48" t="s">
        <v>110</v>
      </c>
      <c r="E67" s="31"/>
      <c r="F67" s="32"/>
      <c r="G67" s="33"/>
      <c r="H67" s="34"/>
      <c r="I67" s="35"/>
      <c r="J67" s="31"/>
      <c r="K67" s="31"/>
      <c r="L67" s="31"/>
      <c r="M67" s="31"/>
      <c r="N67" s="31"/>
    </row>
    <row r="68" spans="2:14" ht="10.5" customHeight="1" thickTop="1" thickBot="1" x14ac:dyDescent="0.2">
      <c r="B68" s="31"/>
      <c r="C68" s="22"/>
      <c r="D68" s="22" t="s">
        <v>111</v>
      </c>
      <c r="E68" s="31"/>
      <c r="F68" s="32"/>
      <c r="G68" s="33"/>
      <c r="H68" s="34"/>
      <c r="I68" s="35"/>
      <c r="J68" s="31"/>
      <c r="K68" s="31"/>
      <c r="L68" s="31"/>
      <c r="M68" s="31"/>
      <c r="N68" s="31"/>
    </row>
    <row r="69" spans="2:14" ht="10.5" customHeight="1" thickTop="1" thickBot="1" x14ac:dyDescent="0.2">
      <c r="B69" s="31"/>
      <c r="C69" s="22"/>
      <c r="D69" s="22" t="s">
        <v>112</v>
      </c>
      <c r="E69" s="31">
        <v>5</v>
      </c>
      <c r="F69" s="32">
        <v>25.2</v>
      </c>
      <c r="G69" s="33">
        <v>1.05</v>
      </c>
      <c r="H69" s="34"/>
      <c r="I69" s="35">
        <f>ROUND(PRODUCT(E69:H69),2)</f>
        <v>132.30000000000001</v>
      </c>
      <c r="J69" s="31"/>
      <c r="K69" s="31"/>
      <c r="L69" s="31"/>
      <c r="M69" s="31"/>
      <c r="N69" s="31"/>
    </row>
    <row r="70" spans="2:14" ht="10.5" customHeight="1" thickTop="1" thickBot="1" x14ac:dyDescent="0.2">
      <c r="B70" s="31"/>
      <c r="C70" s="22"/>
      <c r="D70" s="22" t="s">
        <v>113</v>
      </c>
      <c r="E70" s="31">
        <v>5</v>
      </c>
      <c r="F70" s="32">
        <v>24.45</v>
      </c>
      <c r="G70" s="33">
        <v>1.05</v>
      </c>
      <c r="H70" s="34"/>
      <c r="I70" s="35">
        <f>ROUND(PRODUCT(E70:H70),2)</f>
        <v>128.36000000000001</v>
      </c>
      <c r="J70" s="31"/>
      <c r="K70" s="31"/>
      <c r="L70" s="31"/>
      <c r="M70" s="31"/>
      <c r="N70" s="31"/>
    </row>
    <row r="71" spans="2:14" ht="10.5" customHeight="1" thickTop="1" thickBot="1" x14ac:dyDescent="0.2">
      <c r="B71" s="31"/>
      <c r="C71" s="22"/>
      <c r="D71" s="22" t="s">
        <v>114</v>
      </c>
      <c r="E71" s="31">
        <v>5</v>
      </c>
      <c r="F71" s="32">
        <v>25.2</v>
      </c>
      <c r="G71" s="33">
        <v>1.05</v>
      </c>
      <c r="H71" s="34"/>
      <c r="I71" s="35">
        <f>ROUND(PRODUCT(E71:H71),2)</f>
        <v>132.30000000000001</v>
      </c>
      <c r="J71" s="31"/>
      <c r="K71" s="31"/>
      <c r="L71" s="31"/>
      <c r="M71" s="31"/>
      <c r="N71" s="31"/>
    </row>
    <row r="72" spans="2:14" ht="10.5" customHeight="1" thickTop="1" thickBot="1" x14ac:dyDescent="0.2">
      <c r="B72" s="31"/>
      <c r="C72" s="22"/>
      <c r="D72" s="22" t="s">
        <v>115</v>
      </c>
      <c r="E72" s="31">
        <v>5</v>
      </c>
      <c r="F72" s="32">
        <v>24.45</v>
      </c>
      <c r="G72" s="33">
        <v>1.05</v>
      </c>
      <c r="H72" s="34"/>
      <c r="I72" s="35">
        <f>ROUND(PRODUCT(E72:H72),2)</f>
        <v>128.36000000000001</v>
      </c>
      <c r="J72" s="31"/>
      <c r="K72" s="31"/>
      <c r="L72" s="31"/>
      <c r="M72" s="31"/>
      <c r="N72" s="31"/>
    </row>
    <row r="73" spans="2:14" ht="10.5" customHeight="1" thickTop="1" thickBot="1" x14ac:dyDescent="0.2">
      <c r="B73" s="31"/>
      <c r="C73" s="22"/>
      <c r="D73" s="31"/>
      <c r="E73" s="31"/>
      <c r="F73" s="32"/>
      <c r="G73" s="33"/>
      <c r="H73" s="34"/>
      <c r="I73" s="35"/>
      <c r="J73" s="31"/>
      <c r="K73" s="31"/>
      <c r="L73" s="31"/>
      <c r="M73" s="31"/>
      <c r="N73" s="31" t="s">
        <v>116</v>
      </c>
    </row>
    <row r="74" spans="2:14" ht="10.5" customHeight="1" thickTop="1" thickBot="1" x14ac:dyDescent="0.2">
      <c r="B74" s="31"/>
      <c r="C74" s="22"/>
      <c r="D74" s="31" t="s">
        <v>117</v>
      </c>
      <c r="E74" s="31"/>
      <c r="F74" s="32"/>
      <c r="G74" s="33"/>
      <c r="H74" s="34"/>
      <c r="I74" s="35">
        <f>ROUND(SUM(I68:I73),2)</f>
        <v>521.32000000000005</v>
      </c>
      <c r="J74" s="31">
        <v>5.68</v>
      </c>
      <c r="K74" s="31">
        <f>ROUND(PRODUCT(I74:J74),2)</f>
        <v>2961.1</v>
      </c>
      <c r="L74" s="31"/>
      <c r="M74" s="31"/>
      <c r="N74" s="31"/>
    </row>
    <row r="75" spans="2:14" ht="10.5" customHeight="1" thickTop="1" thickBot="1" x14ac:dyDescent="0.2">
      <c r="B75" s="31"/>
      <c r="C75" s="22"/>
      <c r="D75" s="31" t="s">
        <v>118</v>
      </c>
      <c r="E75" s="31"/>
      <c r="F75" s="32"/>
      <c r="G75" s="33"/>
      <c r="H75" s="34"/>
      <c r="I75" s="35"/>
      <c r="J75" s="31"/>
      <c r="K75" s="31"/>
      <c r="L75" s="31"/>
      <c r="M75" s="31"/>
      <c r="N75" s="31"/>
    </row>
    <row r="76" spans="2:14" ht="42.4" customHeight="1" thickTop="1" thickBot="1" x14ac:dyDescent="0.2">
      <c r="B76" s="31" t="s">
        <v>119</v>
      </c>
      <c r="C76" s="22" t="s">
        <v>120</v>
      </c>
      <c r="D76" s="48" t="s">
        <v>121</v>
      </c>
      <c r="E76" s="31"/>
      <c r="F76" s="32"/>
      <c r="G76" s="33"/>
      <c r="H76" s="34"/>
      <c r="I76" s="35"/>
      <c r="J76" s="31"/>
      <c r="K76" s="31"/>
      <c r="L76" s="31"/>
      <c r="M76" s="31"/>
      <c r="N76" s="31"/>
    </row>
    <row r="77" spans="2:14" ht="10.5" customHeight="1" thickTop="1" thickBot="1" x14ac:dyDescent="0.2">
      <c r="B77" s="31"/>
      <c r="C77" s="22"/>
      <c r="D77" s="22" t="s">
        <v>122</v>
      </c>
      <c r="E77" s="31"/>
      <c r="F77" s="32"/>
      <c r="G77" s="33"/>
      <c r="H77" s="34"/>
      <c r="I77" s="35"/>
      <c r="J77" s="31"/>
      <c r="K77" s="31"/>
      <c r="L77" s="31"/>
      <c r="M77" s="31"/>
      <c r="N77" s="31"/>
    </row>
    <row r="78" spans="2:14" ht="10.5" customHeight="1" thickTop="1" thickBot="1" x14ac:dyDescent="0.2">
      <c r="B78" s="31"/>
      <c r="C78" s="22"/>
      <c r="D78" s="22" t="s">
        <v>123</v>
      </c>
      <c r="E78" s="31">
        <v>15</v>
      </c>
      <c r="F78" s="32"/>
      <c r="G78" s="33"/>
      <c r="H78" s="34"/>
      <c r="I78" s="35">
        <f>ROUND(PRODUCT(E78:H78,521.32),2)</f>
        <v>7819.8</v>
      </c>
      <c r="J78" s="31"/>
      <c r="K78" s="31"/>
      <c r="L78" s="31"/>
      <c r="M78" s="31"/>
      <c r="N78" s="31"/>
    </row>
    <row r="79" spans="2:14" ht="10.5" customHeight="1" thickTop="1" thickBot="1" x14ac:dyDescent="0.2">
      <c r="B79" s="31"/>
      <c r="C79" s="22"/>
      <c r="D79" s="31"/>
      <c r="E79" s="31"/>
      <c r="F79" s="32"/>
      <c r="G79" s="33"/>
      <c r="H79" s="34"/>
      <c r="I79" s="35"/>
      <c r="J79" s="31"/>
      <c r="K79" s="31"/>
      <c r="L79" s="31"/>
      <c r="M79" s="31"/>
      <c r="N79" s="31" t="s">
        <v>124</v>
      </c>
    </row>
    <row r="80" spans="2:14" ht="10.5" customHeight="1" thickTop="1" thickBot="1" x14ac:dyDescent="0.2">
      <c r="B80" s="31"/>
      <c r="C80" s="22"/>
      <c r="D80" s="31" t="s">
        <v>125</v>
      </c>
      <c r="E80" s="31"/>
      <c r="F80" s="32"/>
      <c r="G80" s="33"/>
      <c r="H80" s="34"/>
      <c r="I80" s="35">
        <f>ROUND(SUM(I77:I79),2)</f>
        <v>7819.8</v>
      </c>
      <c r="J80" s="31">
        <v>0.57999999999999996</v>
      </c>
      <c r="K80" s="31">
        <f>ROUND(PRODUCT(I80:J80),2)</f>
        <v>4535.4799999999996</v>
      </c>
      <c r="L80" s="31"/>
      <c r="M80" s="31"/>
      <c r="N80" s="31"/>
    </row>
    <row r="81" spans="2:14" ht="10.5" customHeight="1" thickTop="1" thickBot="1" x14ac:dyDescent="0.2">
      <c r="B81" s="31"/>
      <c r="C81" s="22"/>
      <c r="D81" s="31" t="s">
        <v>126</v>
      </c>
      <c r="E81" s="31"/>
      <c r="F81" s="32"/>
      <c r="G81" s="33"/>
      <c r="H81" s="34"/>
      <c r="I81" s="35"/>
      <c r="J81" s="31"/>
      <c r="K81" s="31"/>
      <c r="L81" s="31"/>
      <c r="M81" s="31"/>
      <c r="N81" s="31"/>
    </row>
    <row r="82" spans="2:14" ht="63.4" customHeight="1" thickTop="1" thickBot="1" x14ac:dyDescent="0.2">
      <c r="B82" s="31" t="s">
        <v>127</v>
      </c>
      <c r="C82" s="22" t="s">
        <v>128</v>
      </c>
      <c r="D82" s="48" t="s">
        <v>129</v>
      </c>
      <c r="E82" s="31"/>
      <c r="F82" s="32"/>
      <c r="G82" s="33"/>
      <c r="H82" s="34"/>
      <c r="I82" s="35"/>
      <c r="J82" s="31"/>
      <c r="K82" s="31"/>
      <c r="L82" s="31"/>
      <c r="M82" s="31"/>
      <c r="N82" s="31"/>
    </row>
    <row r="83" spans="2:14" ht="10.5" customHeight="1" thickTop="1" thickBot="1" x14ac:dyDescent="0.2">
      <c r="B83" s="31"/>
      <c r="C83" s="22"/>
      <c r="D83" s="22" t="s">
        <v>130</v>
      </c>
      <c r="E83" s="31"/>
      <c r="F83" s="32"/>
      <c r="G83" s="33"/>
      <c r="H83" s="34"/>
      <c r="I83" s="35"/>
      <c r="J83" s="31"/>
      <c r="K83" s="31"/>
      <c r="L83" s="31"/>
      <c r="M83" s="31"/>
      <c r="N83" s="31"/>
    </row>
    <row r="84" spans="2:14" ht="10.5" customHeight="1" thickTop="1" thickBot="1" x14ac:dyDescent="0.2">
      <c r="B84" s="31"/>
      <c r="C84" s="22"/>
      <c r="D84" s="22" t="s">
        <v>131</v>
      </c>
      <c r="E84" s="31"/>
      <c r="F84" s="32">
        <v>3.6</v>
      </c>
      <c r="G84" s="33"/>
      <c r="H84" s="34"/>
      <c r="I84" s="35">
        <f>ROUND(PRODUCT(E84:H84),2)</f>
        <v>3.6</v>
      </c>
      <c r="J84" s="31"/>
      <c r="K84" s="31"/>
      <c r="L84" s="31"/>
      <c r="M84" s="31"/>
      <c r="N84" s="31"/>
    </row>
    <row r="85" spans="2:14" ht="10.5" customHeight="1" thickTop="1" thickBot="1" x14ac:dyDescent="0.2">
      <c r="B85" s="31"/>
      <c r="C85" s="22"/>
      <c r="D85" s="22" t="s">
        <v>132</v>
      </c>
      <c r="E85" s="31"/>
      <c r="F85" s="32">
        <v>5.35</v>
      </c>
      <c r="G85" s="33"/>
      <c r="H85" s="34"/>
      <c r="I85" s="35">
        <f>ROUND(PRODUCT(E85:H85),2)</f>
        <v>5.35</v>
      </c>
      <c r="J85" s="31"/>
      <c r="K85" s="31"/>
      <c r="L85" s="31"/>
      <c r="M85" s="31"/>
      <c r="N85" s="31"/>
    </row>
    <row r="86" spans="2:14" ht="10.5" customHeight="1" thickTop="1" thickBot="1" x14ac:dyDescent="0.2">
      <c r="B86" s="31"/>
      <c r="C86" s="22"/>
      <c r="D86" s="31"/>
      <c r="E86" s="31"/>
      <c r="F86" s="32"/>
      <c r="G86" s="33"/>
      <c r="H86" s="34"/>
      <c r="I86" s="35"/>
      <c r="J86" s="31"/>
      <c r="K86" s="31"/>
      <c r="L86" s="31"/>
      <c r="M86" s="31"/>
      <c r="N86" s="31" t="s">
        <v>133</v>
      </c>
    </row>
    <row r="87" spans="2:14" ht="10.5" customHeight="1" thickTop="1" thickBot="1" x14ac:dyDescent="0.2">
      <c r="B87" s="31"/>
      <c r="C87" s="22"/>
      <c r="D87" s="31" t="s">
        <v>134</v>
      </c>
      <c r="E87" s="31"/>
      <c r="F87" s="32"/>
      <c r="G87" s="33"/>
      <c r="H87" s="34"/>
      <c r="I87" s="35">
        <f>ROUND(SUM(I83:I86),2)</f>
        <v>8.9499999999999993</v>
      </c>
      <c r="J87" s="31">
        <v>23.98</v>
      </c>
      <c r="K87" s="31">
        <f>ROUND(PRODUCT(I87:J87),2)</f>
        <v>214.62</v>
      </c>
      <c r="L87" s="31"/>
      <c r="M87" s="31"/>
      <c r="N87" s="31"/>
    </row>
    <row r="88" spans="2:14" ht="10.5" customHeight="1" thickTop="1" thickBot="1" x14ac:dyDescent="0.2">
      <c r="B88" s="31"/>
      <c r="C88" s="22"/>
      <c r="D88" s="31" t="s">
        <v>135</v>
      </c>
      <c r="E88" s="31"/>
      <c r="F88" s="32"/>
      <c r="G88" s="33"/>
      <c r="H88" s="34"/>
      <c r="I88" s="35"/>
      <c r="J88" s="31"/>
      <c r="K88" s="31"/>
      <c r="L88" s="31"/>
      <c r="M88" s="31"/>
      <c r="N88" s="31"/>
    </row>
    <row r="89" spans="2:14" ht="60.95" customHeight="1" thickTop="1" thickBot="1" x14ac:dyDescent="0.2">
      <c r="B89" s="31" t="s">
        <v>136</v>
      </c>
      <c r="C89" s="22" t="s">
        <v>137</v>
      </c>
      <c r="D89" s="48" t="s">
        <v>138</v>
      </c>
      <c r="E89" s="31"/>
      <c r="F89" s="32"/>
      <c r="G89" s="33"/>
      <c r="H89" s="34"/>
      <c r="I89" s="35"/>
      <c r="J89" s="31"/>
      <c r="K89" s="31"/>
      <c r="L89" s="31"/>
      <c r="M89" s="31"/>
      <c r="N89" s="31"/>
    </row>
    <row r="90" spans="2:14" ht="10.5" customHeight="1" thickTop="1" thickBot="1" x14ac:dyDescent="0.2">
      <c r="B90" s="31"/>
      <c r="C90" s="22"/>
      <c r="D90" s="22" t="s">
        <v>139</v>
      </c>
      <c r="E90" s="31"/>
      <c r="F90" s="32"/>
      <c r="G90" s="33"/>
      <c r="H90" s="34"/>
      <c r="I90" s="35"/>
      <c r="J90" s="31"/>
      <c r="K90" s="31"/>
      <c r="L90" s="31"/>
      <c r="M90" s="31"/>
      <c r="N90" s="31"/>
    </row>
    <row r="91" spans="2:14" ht="10.5" customHeight="1" thickTop="1" thickBot="1" x14ac:dyDescent="0.2">
      <c r="B91" s="31"/>
      <c r="C91" s="22"/>
      <c r="D91" s="22" t="s">
        <v>140</v>
      </c>
      <c r="E91" s="31">
        <v>15</v>
      </c>
      <c r="F91" s="32"/>
      <c r="G91" s="33"/>
      <c r="H91" s="34"/>
      <c r="I91" s="35">
        <f>ROUND(PRODUCT(E91:H91,8.95),2)</f>
        <v>134.25</v>
      </c>
      <c r="J91" s="31"/>
      <c r="K91" s="31"/>
      <c r="L91" s="31"/>
      <c r="M91" s="31"/>
      <c r="N91" s="31"/>
    </row>
    <row r="92" spans="2:14" ht="10.5" customHeight="1" thickTop="1" thickBot="1" x14ac:dyDescent="0.2">
      <c r="B92" s="31"/>
      <c r="C92" s="22"/>
      <c r="D92" s="31"/>
      <c r="E92" s="31"/>
      <c r="F92" s="32"/>
      <c r="G92" s="33"/>
      <c r="H92" s="34"/>
      <c r="I92" s="35"/>
      <c r="J92" s="31"/>
      <c r="K92" s="31"/>
      <c r="L92" s="31"/>
      <c r="M92" s="31"/>
      <c r="N92" s="31" t="s">
        <v>141</v>
      </c>
    </row>
    <row r="93" spans="2:14" ht="10.5" customHeight="1" thickTop="1" thickBot="1" x14ac:dyDescent="0.2">
      <c r="B93" s="31"/>
      <c r="C93" s="22"/>
      <c r="D93" s="31" t="s">
        <v>142</v>
      </c>
      <c r="E93" s="31"/>
      <c r="F93" s="32"/>
      <c r="G93" s="33"/>
      <c r="H93" s="34"/>
      <c r="I93" s="35">
        <f>ROUND(SUM(I90:I92),2)</f>
        <v>134.25</v>
      </c>
      <c r="J93" s="31">
        <v>3.8</v>
      </c>
      <c r="K93" s="31">
        <f>ROUND(PRODUCT(I93:J93),2)</f>
        <v>510.15</v>
      </c>
      <c r="L93" s="31"/>
      <c r="M93" s="31"/>
      <c r="N93" s="31"/>
    </row>
    <row r="94" spans="2:14" ht="10.5" customHeight="1" thickTop="1" thickBot="1" x14ac:dyDescent="0.2">
      <c r="B94" s="31"/>
      <c r="C94" s="22"/>
      <c r="D94" s="31" t="s">
        <v>143</v>
      </c>
      <c r="E94" s="31"/>
      <c r="F94" s="32"/>
      <c r="G94" s="33"/>
      <c r="H94" s="34"/>
      <c r="I94" s="35"/>
      <c r="J94" s="31"/>
      <c r="K94" s="31"/>
      <c r="L94" s="31"/>
      <c r="M94" s="31"/>
      <c r="N94" s="31"/>
    </row>
    <row r="95" spans="2:14" ht="74.650000000000006" customHeight="1" thickTop="1" thickBot="1" x14ac:dyDescent="0.2">
      <c r="B95" s="31" t="s">
        <v>144</v>
      </c>
      <c r="C95" s="22" t="s">
        <v>145</v>
      </c>
      <c r="D95" s="48" t="s">
        <v>146</v>
      </c>
      <c r="E95" s="31"/>
      <c r="F95" s="32"/>
      <c r="G95" s="33"/>
      <c r="H95" s="34"/>
      <c r="I95" s="35"/>
      <c r="J95" s="31"/>
      <c r="K95" s="31"/>
      <c r="L95" s="31"/>
      <c r="M95" s="31"/>
      <c r="N95" s="31"/>
    </row>
    <row r="96" spans="2:14" ht="10.5" customHeight="1" thickTop="1" thickBot="1" x14ac:dyDescent="0.2">
      <c r="B96" s="31"/>
      <c r="C96" s="22"/>
      <c r="D96" s="22" t="s">
        <v>147</v>
      </c>
      <c r="E96" s="31"/>
      <c r="F96" s="32"/>
      <c r="G96" s="33"/>
      <c r="H96" s="34"/>
      <c r="I96" s="35"/>
      <c r="J96" s="31"/>
      <c r="K96" s="31"/>
      <c r="L96" s="31"/>
      <c r="M96" s="31"/>
      <c r="N96" s="31"/>
    </row>
    <row r="97" spans="2:14" ht="10.5" customHeight="1" thickTop="1" thickBot="1" x14ac:dyDescent="0.2">
      <c r="B97" s="31"/>
      <c r="C97" s="22"/>
      <c r="D97" s="22" t="s">
        <v>148</v>
      </c>
      <c r="E97" s="31"/>
      <c r="F97" s="32">
        <v>82.42</v>
      </c>
      <c r="G97" s="33"/>
      <c r="H97" s="34"/>
      <c r="I97" s="35">
        <f>ROUND(PRODUCT(E97:H97),2)</f>
        <v>82.42</v>
      </c>
      <c r="J97" s="31"/>
      <c r="K97" s="31"/>
      <c r="L97" s="31"/>
      <c r="M97" s="31"/>
      <c r="N97" s="31"/>
    </row>
    <row r="98" spans="2:14" ht="10.5" customHeight="1" thickTop="1" thickBot="1" x14ac:dyDescent="0.2">
      <c r="B98" s="31"/>
      <c r="C98" s="22"/>
      <c r="D98" s="22" t="s">
        <v>149</v>
      </c>
      <c r="E98" s="31"/>
      <c r="F98" s="32">
        <v>29.24</v>
      </c>
      <c r="G98" s="33"/>
      <c r="H98" s="34"/>
      <c r="I98" s="35">
        <f>ROUND(PRODUCT(E98:H98),2)</f>
        <v>29.24</v>
      </c>
      <c r="J98" s="31"/>
      <c r="K98" s="31"/>
      <c r="L98" s="31"/>
      <c r="M98" s="31"/>
      <c r="N98" s="31"/>
    </row>
    <row r="99" spans="2:14" ht="10.5" customHeight="1" thickTop="1" thickBot="1" x14ac:dyDescent="0.2">
      <c r="B99" s="31"/>
      <c r="C99" s="22"/>
      <c r="D99" s="22" t="s">
        <v>150</v>
      </c>
      <c r="E99" s="31"/>
      <c r="F99" s="32">
        <v>85.42</v>
      </c>
      <c r="G99" s="33"/>
      <c r="H99" s="34"/>
      <c r="I99" s="35">
        <f>ROUND(PRODUCT(E99:H99),2)</f>
        <v>85.42</v>
      </c>
      <c r="J99" s="31"/>
      <c r="K99" s="31"/>
      <c r="L99" s="31"/>
      <c r="M99" s="31"/>
      <c r="N99" s="31"/>
    </row>
    <row r="100" spans="2:14" ht="10.5" customHeight="1" thickTop="1" thickBot="1" x14ac:dyDescent="0.2">
      <c r="B100" s="31"/>
      <c r="C100" s="22"/>
      <c r="D100" s="22" t="s">
        <v>151</v>
      </c>
      <c r="E100" s="31"/>
      <c r="F100" s="32">
        <v>27.8</v>
      </c>
      <c r="G100" s="33"/>
      <c r="H100" s="34"/>
      <c r="I100" s="35">
        <f>ROUND(PRODUCT(E100:H100),2)</f>
        <v>27.8</v>
      </c>
      <c r="J100" s="31"/>
      <c r="K100" s="31"/>
      <c r="L100" s="31"/>
      <c r="M100" s="31"/>
      <c r="N100" s="31"/>
    </row>
    <row r="101" spans="2:14" ht="10.5" customHeight="1" thickTop="1" thickBot="1" x14ac:dyDescent="0.2">
      <c r="B101" s="31"/>
      <c r="C101" s="22"/>
      <c r="D101" s="31"/>
      <c r="E101" s="31"/>
      <c r="F101" s="32"/>
      <c r="G101" s="33"/>
      <c r="H101" s="34"/>
      <c r="I101" s="35"/>
      <c r="J101" s="31"/>
      <c r="K101" s="31"/>
      <c r="L101" s="31"/>
      <c r="M101" s="31"/>
      <c r="N101" s="31" t="s">
        <v>152</v>
      </c>
    </row>
    <row r="102" spans="2:14" ht="10.5" customHeight="1" thickTop="1" thickBot="1" x14ac:dyDescent="0.2">
      <c r="B102" s="31"/>
      <c r="C102" s="22"/>
      <c r="D102" s="31" t="s">
        <v>153</v>
      </c>
      <c r="E102" s="31"/>
      <c r="F102" s="32"/>
      <c r="G102" s="33"/>
      <c r="H102" s="34"/>
      <c r="I102" s="35">
        <f>ROUND(SUM(I96:I101),2)</f>
        <v>224.88</v>
      </c>
      <c r="J102" s="31">
        <v>3.15</v>
      </c>
      <c r="K102" s="31">
        <f>ROUND(PRODUCT(I102:J102),2)</f>
        <v>708.37</v>
      </c>
      <c r="L102" s="31"/>
      <c r="M102" s="31"/>
      <c r="N102" s="31"/>
    </row>
    <row r="103" spans="2:14" ht="10.5" customHeight="1" thickTop="1" thickBot="1" x14ac:dyDescent="0.2">
      <c r="B103" s="31"/>
      <c r="C103" s="22"/>
      <c r="D103" s="31" t="s">
        <v>154</v>
      </c>
      <c r="E103" s="31"/>
      <c r="F103" s="32"/>
      <c r="G103" s="33"/>
      <c r="H103" s="34"/>
      <c r="I103" s="35"/>
      <c r="J103" s="31"/>
      <c r="K103" s="31"/>
      <c r="L103" s="31"/>
      <c r="M103" s="31"/>
      <c r="N103" s="31"/>
    </row>
    <row r="104" spans="2:14" ht="66.75" customHeight="1" thickTop="1" thickBot="1" x14ac:dyDescent="0.2">
      <c r="B104" s="31" t="s">
        <v>155</v>
      </c>
      <c r="C104" s="22" t="s">
        <v>156</v>
      </c>
      <c r="D104" s="48" t="s">
        <v>157</v>
      </c>
      <c r="E104" s="31"/>
      <c r="F104" s="32"/>
      <c r="G104" s="33"/>
      <c r="H104" s="34"/>
      <c r="I104" s="35"/>
      <c r="J104" s="31"/>
      <c r="K104" s="31"/>
      <c r="L104" s="31"/>
      <c r="M104" s="31"/>
      <c r="N104" s="31"/>
    </row>
    <row r="105" spans="2:14" ht="10.5" customHeight="1" thickTop="1" thickBot="1" x14ac:dyDescent="0.2">
      <c r="B105" s="31"/>
      <c r="C105" s="22"/>
      <c r="D105" s="22" t="s">
        <v>158</v>
      </c>
      <c r="E105" s="31"/>
      <c r="F105" s="32"/>
      <c r="G105" s="33"/>
      <c r="H105" s="34"/>
      <c r="I105" s="35"/>
      <c r="J105" s="31"/>
      <c r="K105" s="31"/>
      <c r="L105" s="31"/>
      <c r="M105" s="31"/>
      <c r="N105" s="31"/>
    </row>
    <row r="106" spans="2:14" ht="10.5" customHeight="1" thickTop="1" thickBot="1" x14ac:dyDescent="0.2">
      <c r="B106" s="31"/>
      <c r="C106" s="22"/>
      <c r="D106" s="22" t="s">
        <v>159</v>
      </c>
      <c r="E106" s="31">
        <v>30</v>
      </c>
      <c r="F106" s="32"/>
      <c r="G106" s="33"/>
      <c r="H106" s="34"/>
      <c r="I106" s="35">
        <f>ROUND(PRODUCT(E106:H106,224.88),2)</f>
        <v>6746.4</v>
      </c>
      <c r="J106" s="31"/>
      <c r="K106" s="31"/>
      <c r="L106" s="31"/>
      <c r="M106" s="31"/>
      <c r="N106" s="31"/>
    </row>
    <row r="107" spans="2:14" ht="10.5" customHeight="1" thickTop="1" thickBot="1" x14ac:dyDescent="0.2">
      <c r="B107" s="31"/>
      <c r="C107" s="22"/>
      <c r="D107" s="31"/>
      <c r="E107" s="31"/>
      <c r="F107" s="32"/>
      <c r="G107" s="33"/>
      <c r="H107" s="34"/>
      <c r="I107" s="35"/>
      <c r="J107" s="31"/>
      <c r="K107" s="31"/>
      <c r="L107" s="31"/>
      <c r="M107" s="31"/>
      <c r="N107" s="31" t="s">
        <v>160</v>
      </c>
    </row>
    <row r="108" spans="2:14" ht="10.5" customHeight="1" thickTop="1" thickBot="1" x14ac:dyDescent="0.2">
      <c r="B108" s="31"/>
      <c r="C108" s="22"/>
      <c r="D108" s="31" t="s">
        <v>161</v>
      </c>
      <c r="E108" s="31"/>
      <c r="F108" s="32"/>
      <c r="G108" s="33"/>
      <c r="H108" s="34"/>
      <c r="I108" s="35">
        <f>ROUND(SUM(I105:I107),2)</f>
        <v>6746.4</v>
      </c>
      <c r="J108" s="31">
        <v>0.45</v>
      </c>
      <c r="K108" s="31">
        <f>ROUND(PRODUCT(I108:J108),2)</f>
        <v>3035.88</v>
      </c>
      <c r="L108" s="31"/>
      <c r="M108" s="31"/>
      <c r="N108" s="31"/>
    </row>
    <row r="109" spans="2:14" ht="10.5" customHeight="1" thickTop="1" thickBot="1" x14ac:dyDescent="0.2">
      <c r="B109" s="31"/>
      <c r="C109" s="22"/>
      <c r="D109" s="31" t="s">
        <v>162</v>
      </c>
      <c r="E109" s="31"/>
      <c r="F109" s="32"/>
      <c r="G109" s="33"/>
      <c r="H109" s="34"/>
      <c r="I109" s="35"/>
      <c r="J109" s="31"/>
      <c r="K109" s="31"/>
      <c r="L109" s="31"/>
      <c r="M109" s="31"/>
      <c r="N109" s="31"/>
    </row>
    <row r="110" spans="2:14" ht="57.95" customHeight="1" thickTop="1" thickBot="1" x14ac:dyDescent="0.2">
      <c r="B110" s="31" t="s">
        <v>163</v>
      </c>
      <c r="C110" s="22" t="s">
        <v>164</v>
      </c>
      <c r="D110" s="48" t="s">
        <v>165</v>
      </c>
      <c r="E110" s="31"/>
      <c r="F110" s="32"/>
      <c r="G110" s="33"/>
      <c r="H110" s="34"/>
      <c r="I110" s="35"/>
      <c r="J110" s="31"/>
      <c r="K110" s="31"/>
      <c r="L110" s="31"/>
      <c r="M110" s="31"/>
      <c r="N110" s="31"/>
    </row>
    <row r="111" spans="2:14" ht="10.5" customHeight="1" thickTop="1" thickBot="1" x14ac:dyDescent="0.2">
      <c r="B111" s="31"/>
      <c r="C111" s="22"/>
      <c r="D111" s="22" t="s">
        <v>166</v>
      </c>
      <c r="E111" s="31"/>
      <c r="F111" s="32"/>
      <c r="G111" s="33"/>
      <c r="H111" s="34"/>
      <c r="I111" s="35"/>
      <c r="J111" s="31"/>
      <c r="K111" s="31"/>
      <c r="L111" s="31"/>
      <c r="M111" s="31"/>
      <c r="N111" s="31"/>
    </row>
    <row r="112" spans="2:14" ht="10.5" customHeight="1" thickTop="1" thickBot="1" x14ac:dyDescent="0.2">
      <c r="B112" s="31"/>
      <c r="C112" s="22"/>
      <c r="D112" s="22" t="s">
        <v>167</v>
      </c>
      <c r="E112" s="31">
        <v>2</v>
      </c>
      <c r="F112" s="32">
        <v>2.56</v>
      </c>
      <c r="G112" s="33"/>
      <c r="H112" s="34"/>
      <c r="I112" s="35">
        <f>ROUND(PRODUCT(E112:H112),2)</f>
        <v>5.12</v>
      </c>
      <c r="J112" s="31"/>
      <c r="K112" s="31"/>
      <c r="L112" s="31"/>
      <c r="M112" s="31"/>
      <c r="N112" s="31"/>
    </row>
    <row r="113" spans="2:14" ht="10.5" customHeight="1" thickTop="1" thickBot="1" x14ac:dyDescent="0.2">
      <c r="B113" s="31"/>
      <c r="C113" s="22"/>
      <c r="D113" s="22" t="s">
        <v>168</v>
      </c>
      <c r="E113" s="31">
        <v>2</v>
      </c>
      <c r="F113" s="32">
        <v>4.53</v>
      </c>
      <c r="G113" s="33"/>
      <c r="H113" s="34"/>
      <c r="I113" s="35">
        <f>ROUND(PRODUCT(E113:H113),2)</f>
        <v>9.06</v>
      </c>
      <c r="J113" s="31"/>
      <c r="K113" s="31"/>
      <c r="L113" s="31"/>
      <c r="M113" s="31"/>
      <c r="N113" s="31"/>
    </row>
    <row r="114" spans="2:14" ht="10.5" customHeight="1" thickTop="1" thickBot="1" x14ac:dyDescent="0.2">
      <c r="B114" s="31"/>
      <c r="C114" s="22"/>
      <c r="D114" s="22" t="s">
        <v>169</v>
      </c>
      <c r="E114" s="31">
        <v>2</v>
      </c>
      <c r="F114" s="32">
        <v>2.56</v>
      </c>
      <c r="G114" s="33"/>
      <c r="H114" s="34"/>
      <c r="I114" s="35">
        <f>ROUND(PRODUCT(E114:H114),2)</f>
        <v>5.12</v>
      </c>
      <c r="J114" s="31"/>
      <c r="K114" s="31"/>
      <c r="L114" s="31"/>
      <c r="M114" s="31"/>
      <c r="N114" s="31"/>
    </row>
    <row r="115" spans="2:14" ht="10.5" customHeight="1" thickTop="1" thickBot="1" x14ac:dyDescent="0.2">
      <c r="B115" s="31"/>
      <c r="C115" s="22"/>
      <c r="D115" s="22" t="s">
        <v>170</v>
      </c>
      <c r="E115" s="31">
        <v>2</v>
      </c>
      <c r="F115" s="32">
        <v>4.53</v>
      </c>
      <c r="G115" s="33"/>
      <c r="H115" s="34"/>
      <c r="I115" s="35">
        <f>ROUND(PRODUCT(E115:H115),2)</f>
        <v>9.06</v>
      </c>
      <c r="J115" s="31"/>
      <c r="K115" s="31"/>
      <c r="L115" s="31"/>
      <c r="M115" s="31"/>
      <c r="N115" s="31"/>
    </row>
    <row r="116" spans="2:14" ht="10.5" customHeight="1" thickTop="1" thickBot="1" x14ac:dyDescent="0.2">
      <c r="B116" s="31"/>
      <c r="C116" s="22"/>
      <c r="D116" s="31"/>
      <c r="E116" s="31"/>
      <c r="F116" s="32"/>
      <c r="G116" s="33"/>
      <c r="H116" s="34"/>
      <c r="I116" s="35"/>
      <c r="J116" s="31"/>
      <c r="K116" s="31"/>
      <c r="L116" s="31"/>
      <c r="M116" s="31"/>
      <c r="N116" s="31" t="s">
        <v>171</v>
      </c>
    </row>
    <row r="117" spans="2:14" ht="10.5" customHeight="1" thickTop="1" thickBot="1" x14ac:dyDescent="0.2">
      <c r="B117" s="31"/>
      <c r="C117" s="22"/>
      <c r="D117" s="31" t="s">
        <v>172</v>
      </c>
      <c r="E117" s="31"/>
      <c r="F117" s="32"/>
      <c r="G117" s="33"/>
      <c r="H117" s="34"/>
      <c r="I117" s="35">
        <f>ROUND(SUM(I111:I116),2)</f>
        <v>28.36</v>
      </c>
      <c r="J117" s="31">
        <v>9.01</v>
      </c>
      <c r="K117" s="31">
        <f>ROUND(PRODUCT(I117:J117),2)</f>
        <v>255.52</v>
      </c>
      <c r="L117" s="31"/>
      <c r="M117" s="31"/>
      <c r="N117" s="31"/>
    </row>
    <row r="118" spans="2:14" ht="10.5" customHeight="1" thickTop="1" thickBot="1" x14ac:dyDescent="0.2">
      <c r="B118" s="31"/>
      <c r="C118" s="22"/>
      <c r="D118" s="31" t="s">
        <v>173</v>
      </c>
      <c r="E118" s="31"/>
      <c r="F118" s="32"/>
      <c r="G118" s="33"/>
      <c r="H118" s="34"/>
      <c r="I118" s="35"/>
      <c r="J118" s="31"/>
      <c r="K118" s="31"/>
      <c r="L118" s="31"/>
      <c r="M118" s="31"/>
      <c r="N118" s="31"/>
    </row>
    <row r="119" spans="2:14" ht="128.85" customHeight="1" thickTop="1" thickBot="1" x14ac:dyDescent="0.2">
      <c r="B119" s="31" t="s">
        <v>174</v>
      </c>
      <c r="C119" s="22" t="s">
        <v>175</v>
      </c>
      <c r="D119" s="48" t="s">
        <v>176</v>
      </c>
      <c r="E119" s="31"/>
      <c r="F119" s="32"/>
      <c r="G119" s="33"/>
      <c r="H119" s="34"/>
      <c r="I119" s="35"/>
      <c r="J119" s="31"/>
      <c r="K119" s="31"/>
      <c r="L119" s="31"/>
      <c r="M119" s="31"/>
      <c r="N119" s="31"/>
    </row>
    <row r="120" spans="2:14" ht="10.5" customHeight="1" thickTop="1" thickBot="1" x14ac:dyDescent="0.2">
      <c r="B120" s="31"/>
      <c r="C120" s="22"/>
      <c r="D120" s="22" t="s">
        <v>177</v>
      </c>
      <c r="E120" s="31"/>
      <c r="F120" s="32"/>
      <c r="G120" s="33"/>
      <c r="H120" s="34"/>
      <c r="I120" s="35"/>
      <c r="J120" s="31"/>
      <c r="K120" s="31"/>
      <c r="L120" s="31"/>
      <c r="M120" s="31"/>
      <c r="N120" s="31"/>
    </row>
    <row r="121" spans="2:14" ht="10.5" customHeight="1" thickTop="1" thickBot="1" x14ac:dyDescent="0.2">
      <c r="B121" s="31"/>
      <c r="C121" s="22"/>
      <c r="D121" s="22" t="s">
        <v>178</v>
      </c>
      <c r="E121" s="31">
        <v>1</v>
      </c>
      <c r="F121" s="32"/>
      <c r="G121" s="33"/>
      <c r="H121" s="34"/>
      <c r="I121" s="35">
        <f>ROUND(PRODUCT(E121:H121),2)</f>
        <v>1</v>
      </c>
      <c r="J121" s="31"/>
      <c r="K121" s="31"/>
      <c r="L121" s="31"/>
      <c r="M121" s="31"/>
      <c r="N121" s="31"/>
    </row>
    <row r="122" spans="2:14" ht="10.5" customHeight="1" thickTop="1" thickBot="1" x14ac:dyDescent="0.2">
      <c r="B122" s="31"/>
      <c r="C122" s="22"/>
      <c r="D122" s="31"/>
      <c r="E122" s="31"/>
      <c r="F122" s="32"/>
      <c r="G122" s="33"/>
      <c r="H122" s="34"/>
      <c r="I122" s="35"/>
      <c r="J122" s="31"/>
      <c r="K122" s="31"/>
      <c r="L122" s="31"/>
      <c r="M122" s="31"/>
      <c r="N122" s="31" t="s">
        <v>179</v>
      </c>
    </row>
    <row r="123" spans="2:14" ht="10.5" customHeight="1" thickTop="1" thickBot="1" x14ac:dyDescent="0.2">
      <c r="B123" s="31"/>
      <c r="C123" s="22"/>
      <c r="D123" s="31" t="s">
        <v>180</v>
      </c>
      <c r="E123" s="31"/>
      <c r="F123" s="32"/>
      <c r="G123" s="33"/>
      <c r="H123" s="34"/>
      <c r="I123" s="35">
        <f>ROUND(SUM(I120:I122),2)</f>
        <v>1</v>
      </c>
      <c r="J123" s="31">
        <v>164.37</v>
      </c>
      <c r="K123" s="31">
        <f>ROUND(PRODUCT(I123:J123),2)</f>
        <v>164.37</v>
      </c>
      <c r="L123" s="31"/>
      <c r="M123" s="31"/>
      <c r="N123" s="31"/>
    </row>
    <row r="124" spans="2:14" ht="10.5" customHeight="1" thickTop="1" thickBot="1" x14ac:dyDescent="0.2">
      <c r="B124" s="31"/>
      <c r="C124" s="22"/>
      <c r="D124" s="31" t="s">
        <v>181</v>
      </c>
      <c r="E124" s="31"/>
      <c r="F124" s="32"/>
      <c r="G124" s="33"/>
      <c r="H124" s="34"/>
      <c r="I124" s="35"/>
      <c r="J124" s="31"/>
      <c r="K124" s="31"/>
      <c r="L124" s="31"/>
      <c r="M124" s="31"/>
      <c r="N124" s="31"/>
    </row>
    <row r="125" spans="2:14" ht="124.9" customHeight="1" thickTop="1" thickBot="1" x14ac:dyDescent="0.2">
      <c r="B125" s="31" t="s">
        <v>182</v>
      </c>
      <c r="C125" s="22" t="s">
        <v>183</v>
      </c>
      <c r="D125" s="48" t="s">
        <v>184</v>
      </c>
      <c r="E125" s="31"/>
      <c r="F125" s="32"/>
      <c r="G125" s="33"/>
      <c r="H125" s="34"/>
      <c r="I125" s="35"/>
      <c r="J125" s="31"/>
      <c r="K125" s="31"/>
      <c r="L125" s="31"/>
      <c r="M125" s="31"/>
      <c r="N125" s="31"/>
    </row>
    <row r="126" spans="2:14" ht="10.5" customHeight="1" thickTop="1" thickBot="1" x14ac:dyDescent="0.2">
      <c r="B126" s="31"/>
      <c r="C126" s="22"/>
      <c r="D126" s="22" t="s">
        <v>185</v>
      </c>
      <c r="E126" s="31"/>
      <c r="F126" s="32"/>
      <c r="G126" s="33"/>
      <c r="H126" s="34"/>
      <c r="I126" s="35"/>
      <c r="J126" s="31"/>
      <c r="K126" s="31"/>
      <c r="L126" s="31"/>
      <c r="M126" s="31"/>
      <c r="N126" s="31"/>
    </row>
    <row r="127" spans="2:14" ht="10.5" customHeight="1" thickTop="1" thickBot="1" x14ac:dyDescent="0.2">
      <c r="B127" s="31"/>
      <c r="C127" s="22"/>
      <c r="D127" s="22" t="s">
        <v>186</v>
      </c>
      <c r="E127" s="31">
        <v>30</v>
      </c>
      <c r="F127" s="32"/>
      <c r="G127" s="33"/>
      <c r="H127" s="34"/>
      <c r="I127" s="35">
        <f>ROUND(PRODUCT(E127:H127,1),2)</f>
        <v>30</v>
      </c>
      <c r="J127" s="31"/>
      <c r="K127" s="31"/>
      <c r="L127" s="31"/>
      <c r="M127" s="31"/>
      <c r="N127" s="31"/>
    </row>
    <row r="128" spans="2:14" ht="10.5" customHeight="1" thickTop="1" thickBot="1" x14ac:dyDescent="0.2">
      <c r="B128" s="31"/>
      <c r="C128" s="22"/>
      <c r="D128" s="31"/>
      <c r="E128" s="31"/>
      <c r="F128" s="32"/>
      <c r="G128" s="33"/>
      <c r="H128" s="34"/>
      <c r="I128" s="35"/>
      <c r="J128" s="31"/>
      <c r="K128" s="31"/>
      <c r="L128" s="31"/>
      <c r="M128" s="31"/>
      <c r="N128" s="31" t="s">
        <v>187</v>
      </c>
    </row>
    <row r="129" spans="2:14" ht="10.5" customHeight="1" thickTop="1" thickBot="1" x14ac:dyDescent="0.2">
      <c r="B129" s="31"/>
      <c r="C129" s="22"/>
      <c r="D129" s="31" t="s">
        <v>188</v>
      </c>
      <c r="E129" s="31"/>
      <c r="F129" s="32"/>
      <c r="G129" s="33"/>
      <c r="H129" s="34"/>
      <c r="I129" s="35">
        <f>ROUND(SUM(I126:I128),2)</f>
        <v>30</v>
      </c>
      <c r="J129" s="31">
        <v>113.38</v>
      </c>
      <c r="K129" s="31">
        <f>ROUND(PRODUCT(I129:J129),2)</f>
        <v>3401.4</v>
      </c>
      <c r="L129" s="31"/>
      <c r="M129" s="31"/>
      <c r="N129" s="31"/>
    </row>
    <row r="130" spans="2:14" ht="10.5" customHeight="1" thickTop="1" thickBot="1" x14ac:dyDescent="0.2">
      <c r="B130" s="31"/>
      <c r="C130" s="22"/>
      <c r="D130" s="31" t="s">
        <v>189</v>
      </c>
      <c r="E130" s="31"/>
      <c r="F130" s="32"/>
      <c r="G130" s="33"/>
      <c r="H130" s="34"/>
      <c r="I130" s="35"/>
      <c r="J130" s="31"/>
      <c r="K130" s="31"/>
      <c r="L130" s="31"/>
      <c r="M130" s="31"/>
      <c r="N130" s="31"/>
    </row>
    <row r="131" spans="2:14" ht="138.6" customHeight="1" thickTop="1" thickBot="1" x14ac:dyDescent="0.2">
      <c r="B131" s="31" t="s">
        <v>190</v>
      </c>
      <c r="C131" s="22" t="s">
        <v>191</v>
      </c>
      <c r="D131" s="48" t="s">
        <v>192</v>
      </c>
      <c r="E131" s="31"/>
      <c r="F131" s="32"/>
      <c r="G131" s="33"/>
      <c r="H131" s="34"/>
      <c r="I131" s="35"/>
      <c r="J131" s="31"/>
      <c r="K131" s="31"/>
      <c r="L131" s="31"/>
      <c r="M131" s="31"/>
      <c r="N131" s="31"/>
    </row>
    <row r="132" spans="2:14" ht="10.5" customHeight="1" thickTop="1" thickBot="1" x14ac:dyDescent="0.2">
      <c r="B132" s="31"/>
      <c r="C132" s="22"/>
      <c r="D132" s="22" t="s">
        <v>193</v>
      </c>
      <c r="E132" s="31"/>
      <c r="F132" s="32"/>
      <c r="G132" s="33"/>
      <c r="H132" s="34"/>
      <c r="I132" s="35"/>
      <c r="J132" s="31"/>
      <c r="K132" s="31"/>
      <c r="L132" s="31"/>
      <c r="M132" s="31"/>
      <c r="N132" s="31"/>
    </row>
    <row r="133" spans="2:14" ht="10.5" customHeight="1" thickTop="1" thickBot="1" x14ac:dyDescent="0.2">
      <c r="B133" s="31"/>
      <c r="C133" s="22"/>
      <c r="D133" s="22" t="s">
        <v>194</v>
      </c>
      <c r="E133" s="31">
        <v>1</v>
      </c>
      <c r="F133" s="32"/>
      <c r="G133" s="33"/>
      <c r="H133" s="34"/>
      <c r="I133" s="35">
        <f>ROUND(PRODUCT(E133:H133),2)</f>
        <v>1</v>
      </c>
      <c r="J133" s="31"/>
      <c r="K133" s="31"/>
      <c r="L133" s="31"/>
      <c r="M133" s="31"/>
      <c r="N133" s="31"/>
    </row>
    <row r="134" spans="2:14" ht="10.5" customHeight="1" thickTop="1" thickBot="1" x14ac:dyDescent="0.2">
      <c r="B134" s="31"/>
      <c r="C134" s="22"/>
      <c r="D134" s="31"/>
      <c r="E134" s="31"/>
      <c r="F134" s="32"/>
      <c r="G134" s="33"/>
      <c r="H134" s="34"/>
      <c r="I134" s="35"/>
      <c r="J134" s="31"/>
      <c r="K134" s="31"/>
      <c r="L134" s="31"/>
      <c r="M134" s="31"/>
      <c r="N134" s="31" t="s">
        <v>195</v>
      </c>
    </row>
    <row r="135" spans="2:14" ht="10.5" customHeight="1" thickTop="1" thickBot="1" x14ac:dyDescent="0.2">
      <c r="B135" s="31"/>
      <c r="C135" s="22"/>
      <c r="D135" s="31" t="s">
        <v>196</v>
      </c>
      <c r="E135" s="31"/>
      <c r="F135" s="32"/>
      <c r="G135" s="33"/>
      <c r="H135" s="34"/>
      <c r="I135" s="35">
        <f>ROUND(SUM(I132:I134),2)</f>
        <v>1</v>
      </c>
      <c r="J135" s="31">
        <v>144.6</v>
      </c>
      <c r="K135" s="31">
        <f>ROUND(PRODUCT(I135:J135),2)</f>
        <v>144.6</v>
      </c>
      <c r="L135" s="31"/>
      <c r="M135" s="31"/>
      <c r="N135" s="31"/>
    </row>
    <row r="136" spans="2:14" ht="10.5" customHeight="1" thickTop="1" thickBot="1" x14ac:dyDescent="0.2">
      <c r="B136" s="31"/>
      <c r="C136" s="22"/>
      <c r="D136" s="31" t="s">
        <v>197</v>
      </c>
      <c r="E136" s="31"/>
      <c r="F136" s="32"/>
      <c r="G136" s="33"/>
      <c r="H136" s="34"/>
      <c r="I136" s="35"/>
      <c r="J136" s="31"/>
      <c r="K136" s="31"/>
      <c r="L136" s="31"/>
      <c r="M136" s="31"/>
      <c r="N136" s="31"/>
    </row>
    <row r="137" spans="2:14" ht="134.25" customHeight="1" thickTop="1" thickBot="1" x14ac:dyDescent="0.2">
      <c r="B137" s="31" t="s">
        <v>198</v>
      </c>
      <c r="C137" s="22" t="s">
        <v>199</v>
      </c>
      <c r="D137" s="48" t="s">
        <v>200</v>
      </c>
      <c r="E137" s="31"/>
      <c r="F137" s="32"/>
      <c r="G137" s="33"/>
      <c r="H137" s="34"/>
      <c r="I137" s="35"/>
      <c r="J137" s="31"/>
      <c r="K137" s="31"/>
      <c r="L137" s="31"/>
      <c r="M137" s="31"/>
      <c r="N137" s="31"/>
    </row>
    <row r="138" spans="2:14" ht="10.5" customHeight="1" thickTop="1" thickBot="1" x14ac:dyDescent="0.2">
      <c r="B138" s="31"/>
      <c r="C138" s="22"/>
      <c r="D138" s="22" t="s">
        <v>201</v>
      </c>
      <c r="E138" s="31"/>
      <c r="F138" s="32"/>
      <c r="G138" s="33"/>
      <c r="H138" s="34"/>
      <c r="I138" s="35"/>
      <c r="J138" s="31"/>
      <c r="K138" s="31"/>
      <c r="L138" s="31"/>
      <c r="M138" s="31"/>
      <c r="N138" s="31"/>
    </row>
    <row r="139" spans="2:14" ht="10.5" customHeight="1" thickTop="1" thickBot="1" x14ac:dyDescent="0.2">
      <c r="B139" s="31"/>
      <c r="C139" s="22"/>
      <c r="D139" s="22" t="s">
        <v>202</v>
      </c>
      <c r="E139" s="31">
        <v>30</v>
      </c>
      <c r="F139" s="32"/>
      <c r="G139" s="33"/>
      <c r="H139" s="34"/>
      <c r="I139" s="35">
        <f>ROUND(PRODUCT(E139:H139),2)</f>
        <v>30</v>
      </c>
      <c r="J139" s="31"/>
      <c r="K139" s="31"/>
      <c r="L139" s="31"/>
      <c r="M139" s="31"/>
      <c r="N139" s="31"/>
    </row>
    <row r="140" spans="2:14" ht="10.5" customHeight="1" thickTop="1" thickBot="1" x14ac:dyDescent="0.2">
      <c r="B140" s="31"/>
      <c r="C140" s="22"/>
      <c r="D140" s="31"/>
      <c r="E140" s="31"/>
      <c r="F140" s="32"/>
      <c r="G140" s="33"/>
      <c r="H140" s="34"/>
      <c r="I140" s="35"/>
      <c r="J140" s="31"/>
      <c r="K140" s="31"/>
      <c r="L140" s="31"/>
      <c r="M140" s="31"/>
      <c r="N140" s="31" t="s">
        <v>203</v>
      </c>
    </row>
    <row r="141" spans="2:14" ht="10.5" customHeight="1" thickTop="1" thickBot="1" x14ac:dyDescent="0.2">
      <c r="B141" s="31"/>
      <c r="C141" s="22"/>
      <c r="D141" s="31" t="s">
        <v>204</v>
      </c>
      <c r="E141" s="31"/>
      <c r="F141" s="32"/>
      <c r="G141" s="33"/>
      <c r="H141" s="34"/>
      <c r="I141" s="35">
        <f>ROUND(SUM(I138:I140),2)</f>
        <v>30</v>
      </c>
      <c r="J141" s="31">
        <v>100.67</v>
      </c>
      <c r="K141" s="31">
        <f>ROUND(PRODUCT(I141:J141),2)</f>
        <v>3020.1</v>
      </c>
      <c r="L141" s="31"/>
      <c r="M141" s="31"/>
      <c r="N141" s="31"/>
    </row>
    <row r="142" spans="2:14" ht="10.5" customHeight="1" thickTop="1" thickBot="1" x14ac:dyDescent="0.2">
      <c r="B142" s="31"/>
      <c r="C142" s="22"/>
      <c r="D142" s="31" t="s">
        <v>205</v>
      </c>
      <c r="E142" s="31"/>
      <c r="F142" s="32"/>
      <c r="G142" s="33"/>
      <c r="H142" s="34"/>
      <c r="I142" s="35"/>
      <c r="J142" s="31"/>
      <c r="K142" s="31"/>
      <c r="L142" s="31"/>
      <c r="M142" s="31"/>
      <c r="N142" s="31"/>
    </row>
    <row r="143" spans="2:14" ht="117.2" customHeight="1" thickTop="1" thickBot="1" x14ac:dyDescent="0.2">
      <c r="B143" s="31" t="s">
        <v>206</v>
      </c>
      <c r="C143" s="22" t="s">
        <v>207</v>
      </c>
      <c r="D143" s="48" t="s">
        <v>208</v>
      </c>
      <c r="E143" s="31"/>
      <c r="F143" s="32"/>
      <c r="G143" s="33"/>
      <c r="H143" s="34"/>
      <c r="I143" s="35"/>
      <c r="J143" s="31"/>
      <c r="K143" s="31"/>
      <c r="L143" s="31"/>
      <c r="M143" s="31"/>
      <c r="N143" s="31"/>
    </row>
    <row r="144" spans="2:14" ht="10.5" customHeight="1" thickTop="1" thickBot="1" x14ac:dyDescent="0.2">
      <c r="B144" s="31"/>
      <c r="C144" s="22"/>
      <c r="D144" s="22" t="s">
        <v>209</v>
      </c>
      <c r="E144" s="31"/>
      <c r="F144" s="32"/>
      <c r="G144" s="33"/>
      <c r="H144" s="34"/>
      <c r="I144" s="35"/>
      <c r="J144" s="31"/>
      <c r="K144" s="31"/>
      <c r="L144" s="31"/>
      <c r="M144" s="31"/>
      <c r="N144" s="31"/>
    </row>
    <row r="145" spans="2:14" ht="10.5" customHeight="1" thickTop="1" thickBot="1" x14ac:dyDescent="0.2">
      <c r="B145" s="31"/>
      <c r="C145" s="22"/>
      <c r="D145" s="22" t="s">
        <v>210</v>
      </c>
      <c r="E145" s="31">
        <v>1</v>
      </c>
      <c r="F145" s="32"/>
      <c r="G145" s="33"/>
      <c r="H145" s="34"/>
      <c r="I145" s="35">
        <f>ROUND(PRODUCT(E145:H145),2)</f>
        <v>1</v>
      </c>
      <c r="J145" s="31"/>
      <c r="K145" s="31"/>
      <c r="L145" s="31"/>
      <c r="M145" s="31"/>
      <c r="N145" s="31"/>
    </row>
    <row r="146" spans="2:14" ht="10.5" customHeight="1" thickTop="1" thickBot="1" x14ac:dyDescent="0.2">
      <c r="B146" s="31"/>
      <c r="C146" s="22"/>
      <c r="D146" s="22" t="s">
        <v>211</v>
      </c>
      <c r="E146" s="31">
        <v>1</v>
      </c>
      <c r="F146" s="32"/>
      <c r="G146" s="33"/>
      <c r="H146" s="34"/>
      <c r="I146" s="35">
        <f>ROUND(PRODUCT(E146:H146),2)</f>
        <v>1</v>
      </c>
      <c r="J146" s="31"/>
      <c r="K146" s="31"/>
      <c r="L146" s="31"/>
      <c r="M146" s="31"/>
      <c r="N146" s="31"/>
    </row>
    <row r="147" spans="2:14" ht="10.5" customHeight="1" thickTop="1" thickBot="1" x14ac:dyDescent="0.2">
      <c r="B147" s="31"/>
      <c r="C147" s="22"/>
      <c r="D147" s="22" t="s">
        <v>212</v>
      </c>
      <c r="E147" s="31">
        <v>1</v>
      </c>
      <c r="F147" s="32"/>
      <c r="G147" s="33"/>
      <c r="H147" s="34"/>
      <c r="I147" s="35">
        <f>ROUND(PRODUCT(E147:H147),2)</f>
        <v>1</v>
      </c>
      <c r="J147" s="31"/>
      <c r="K147" s="31"/>
      <c r="L147" s="31"/>
      <c r="M147" s="31"/>
      <c r="N147" s="31"/>
    </row>
    <row r="148" spans="2:14" ht="10.5" customHeight="1" thickTop="1" thickBot="1" x14ac:dyDescent="0.2">
      <c r="B148" s="31"/>
      <c r="C148" s="22"/>
      <c r="D148" s="31"/>
      <c r="E148" s="31"/>
      <c r="F148" s="32"/>
      <c r="G148" s="33"/>
      <c r="H148" s="34"/>
      <c r="I148" s="35"/>
      <c r="J148" s="31"/>
      <c r="K148" s="31"/>
      <c r="L148" s="31"/>
      <c r="M148" s="31"/>
      <c r="N148" s="31" t="s">
        <v>213</v>
      </c>
    </row>
    <row r="149" spans="2:14" ht="10.5" customHeight="1" thickTop="1" thickBot="1" x14ac:dyDescent="0.2">
      <c r="B149" s="31"/>
      <c r="C149" s="22"/>
      <c r="D149" s="31" t="s">
        <v>214</v>
      </c>
      <c r="E149" s="31"/>
      <c r="F149" s="32"/>
      <c r="G149" s="33"/>
      <c r="H149" s="34"/>
      <c r="I149" s="35">
        <f>ROUND(SUM(I144:I148),2)</f>
        <v>3</v>
      </c>
      <c r="J149" s="31">
        <v>382.88</v>
      </c>
      <c r="K149" s="31">
        <f>ROUND(PRODUCT(I149:J149),2)</f>
        <v>1148.6400000000001</v>
      </c>
      <c r="L149" s="31"/>
      <c r="M149" s="31"/>
      <c r="N149" s="31"/>
    </row>
    <row r="150" spans="2:14" ht="10.5" customHeight="1" thickTop="1" thickBot="1" x14ac:dyDescent="0.2">
      <c r="B150" s="31"/>
      <c r="C150" s="22"/>
      <c r="D150" s="31" t="s">
        <v>215</v>
      </c>
      <c r="E150" s="31"/>
      <c r="F150" s="32"/>
      <c r="G150" s="33"/>
      <c r="H150" s="34"/>
      <c r="I150" s="35"/>
      <c r="J150" s="31"/>
      <c r="K150" s="31"/>
      <c r="L150" s="31"/>
      <c r="M150" s="31"/>
      <c r="N150" s="31"/>
    </row>
    <row r="151" spans="2:14" ht="113.1" customHeight="1" thickTop="1" thickBot="1" x14ac:dyDescent="0.2">
      <c r="B151" s="31" t="s">
        <v>216</v>
      </c>
      <c r="C151" s="22" t="s">
        <v>217</v>
      </c>
      <c r="D151" s="48" t="s">
        <v>218</v>
      </c>
      <c r="E151" s="31"/>
      <c r="F151" s="32"/>
      <c r="G151" s="33"/>
      <c r="H151" s="34"/>
      <c r="I151" s="35"/>
      <c r="J151" s="31"/>
      <c r="K151" s="31"/>
      <c r="L151" s="31"/>
      <c r="M151" s="31"/>
      <c r="N151" s="31"/>
    </row>
    <row r="152" spans="2:14" ht="10.5" customHeight="1" thickTop="1" thickBot="1" x14ac:dyDescent="0.2">
      <c r="B152" s="31"/>
      <c r="C152" s="22"/>
      <c r="D152" s="22" t="s">
        <v>219</v>
      </c>
      <c r="E152" s="31"/>
      <c r="F152" s="32"/>
      <c r="G152" s="33"/>
      <c r="H152" s="34"/>
      <c r="I152" s="35"/>
      <c r="J152" s="31"/>
      <c r="K152" s="31"/>
      <c r="L152" s="31"/>
      <c r="M152" s="31"/>
      <c r="N152" s="31"/>
    </row>
    <row r="153" spans="2:14" ht="10.5" customHeight="1" thickTop="1" thickBot="1" x14ac:dyDescent="0.2">
      <c r="B153" s="31"/>
      <c r="C153" s="22"/>
      <c r="D153" s="22" t="s">
        <v>220</v>
      </c>
      <c r="E153" s="31">
        <v>30</v>
      </c>
      <c r="F153" s="32"/>
      <c r="G153" s="33"/>
      <c r="H153" s="34"/>
      <c r="I153" s="35">
        <f>ROUND(PRODUCT(E153:H153,3),2)</f>
        <v>90</v>
      </c>
      <c r="J153" s="31"/>
      <c r="K153" s="31"/>
      <c r="L153" s="31"/>
      <c r="M153" s="31"/>
      <c r="N153" s="31"/>
    </row>
    <row r="154" spans="2:14" ht="10.5" customHeight="1" thickTop="1" thickBot="1" x14ac:dyDescent="0.2">
      <c r="B154" s="31"/>
      <c r="C154" s="22"/>
      <c r="D154" s="31"/>
      <c r="E154" s="31"/>
      <c r="F154" s="32"/>
      <c r="G154" s="33"/>
      <c r="H154" s="34"/>
      <c r="I154" s="35"/>
      <c r="J154" s="31"/>
      <c r="K154" s="31"/>
      <c r="L154" s="31"/>
      <c r="M154" s="31"/>
      <c r="N154" s="31" t="s">
        <v>221</v>
      </c>
    </row>
    <row r="155" spans="2:14" ht="10.5" customHeight="1" thickTop="1" thickBot="1" x14ac:dyDescent="0.2">
      <c r="B155" s="31"/>
      <c r="C155" s="22"/>
      <c r="D155" s="31" t="s">
        <v>222</v>
      </c>
      <c r="E155" s="31"/>
      <c r="F155" s="32"/>
      <c r="G155" s="33"/>
      <c r="H155" s="34"/>
      <c r="I155" s="35">
        <f>ROUND(SUM(I152:I154),2)</f>
        <v>90</v>
      </c>
      <c r="J155" s="31">
        <v>100.12</v>
      </c>
      <c r="K155" s="31">
        <f>ROUND(PRODUCT(I155:J155),2)</f>
        <v>9010.7999999999993</v>
      </c>
      <c r="L155" s="31"/>
      <c r="M155" s="31"/>
      <c r="N155" s="31"/>
    </row>
    <row r="156" spans="2:14" ht="10.5" customHeight="1" thickTop="1" thickBot="1" x14ac:dyDescent="0.2">
      <c r="B156" s="31"/>
      <c r="C156" s="22"/>
      <c r="D156" s="31" t="s">
        <v>223</v>
      </c>
      <c r="E156" s="31"/>
      <c r="F156" s="32"/>
      <c r="G156" s="33"/>
      <c r="H156" s="34"/>
      <c r="I156" s="35"/>
      <c r="J156" s="31"/>
      <c r="K156" s="31"/>
      <c r="L156" s="31"/>
      <c r="M156" s="31"/>
      <c r="N156" s="31"/>
    </row>
    <row r="157" spans="2:14" ht="150.75" customHeight="1" thickTop="1" thickBot="1" x14ac:dyDescent="0.2">
      <c r="B157" s="31" t="s">
        <v>224</v>
      </c>
      <c r="C157" s="22" t="s">
        <v>225</v>
      </c>
      <c r="D157" s="48" t="s">
        <v>226</v>
      </c>
      <c r="E157" s="31"/>
      <c r="F157" s="32"/>
      <c r="G157" s="33"/>
      <c r="H157" s="34"/>
      <c r="I157" s="35"/>
      <c r="J157" s="31"/>
      <c r="K157" s="31"/>
      <c r="L157" s="31"/>
      <c r="M157" s="31"/>
      <c r="N157" s="31"/>
    </row>
    <row r="158" spans="2:14" ht="10.5" customHeight="1" thickTop="1" thickBot="1" x14ac:dyDescent="0.2">
      <c r="B158" s="31"/>
      <c r="C158" s="22"/>
      <c r="D158" s="22" t="s">
        <v>227</v>
      </c>
      <c r="E158" s="31"/>
      <c r="F158" s="32"/>
      <c r="G158" s="33"/>
      <c r="H158" s="34"/>
      <c r="I158" s="35"/>
      <c r="J158" s="31"/>
      <c r="K158" s="31"/>
      <c r="L158" s="31"/>
      <c r="M158" s="31"/>
      <c r="N158" s="31"/>
    </row>
    <row r="159" spans="2:14" ht="10.5" customHeight="1" thickTop="1" thickBot="1" x14ac:dyDescent="0.2">
      <c r="B159" s="31"/>
      <c r="C159" s="22"/>
      <c r="D159" s="22" t="s">
        <v>228</v>
      </c>
      <c r="E159" s="31">
        <v>1</v>
      </c>
      <c r="F159" s="32"/>
      <c r="G159" s="33"/>
      <c r="H159" s="34"/>
      <c r="I159" s="35">
        <f>ROUND(PRODUCT(E159:H159),2)</f>
        <v>1</v>
      </c>
      <c r="J159" s="31"/>
      <c r="K159" s="31"/>
      <c r="L159" s="31"/>
      <c r="M159" s="31"/>
      <c r="N159" s="31"/>
    </row>
    <row r="160" spans="2:14" ht="10.5" customHeight="1" thickTop="1" thickBot="1" x14ac:dyDescent="0.2">
      <c r="B160" s="31"/>
      <c r="C160" s="22"/>
      <c r="D160" s="31"/>
      <c r="E160" s="31"/>
      <c r="F160" s="32"/>
      <c r="G160" s="33"/>
      <c r="H160" s="34"/>
      <c r="I160" s="35"/>
      <c r="J160" s="31"/>
      <c r="K160" s="31"/>
      <c r="L160" s="31"/>
      <c r="M160" s="31"/>
      <c r="N160" s="31" t="s">
        <v>229</v>
      </c>
    </row>
    <row r="161" spans="2:14" ht="10.5" customHeight="1" thickTop="1" thickBot="1" x14ac:dyDescent="0.2">
      <c r="B161" s="31"/>
      <c r="C161" s="22"/>
      <c r="D161" s="31" t="s">
        <v>230</v>
      </c>
      <c r="E161" s="31"/>
      <c r="F161" s="32"/>
      <c r="G161" s="33"/>
      <c r="H161" s="34"/>
      <c r="I161" s="35">
        <f>ROUND(SUM(I158:I160),2)</f>
        <v>1</v>
      </c>
      <c r="J161" s="31">
        <v>709.74</v>
      </c>
      <c r="K161" s="31">
        <f>ROUND(PRODUCT(I161:J161),2)</f>
        <v>709.74</v>
      </c>
      <c r="L161" s="31"/>
      <c r="M161" s="31"/>
      <c r="N161" s="31"/>
    </row>
    <row r="162" spans="2:14" ht="10.5" customHeight="1" thickTop="1" thickBot="1" x14ac:dyDescent="0.2">
      <c r="B162" s="31"/>
      <c r="C162" s="22"/>
      <c r="D162" s="31" t="s">
        <v>231</v>
      </c>
      <c r="E162" s="31"/>
      <c r="F162" s="32"/>
      <c r="G162" s="33"/>
      <c r="H162" s="34"/>
      <c r="I162" s="35"/>
      <c r="J162" s="31"/>
      <c r="K162" s="31"/>
      <c r="L162" s="31"/>
      <c r="M162" s="31"/>
      <c r="N162" s="31"/>
    </row>
    <row r="163" spans="2:14" ht="157.5" customHeight="1" thickTop="1" thickBot="1" x14ac:dyDescent="0.2">
      <c r="B163" s="31" t="s">
        <v>232</v>
      </c>
      <c r="C163" s="22" t="s">
        <v>233</v>
      </c>
      <c r="D163" s="48" t="s">
        <v>234</v>
      </c>
      <c r="E163" s="31"/>
      <c r="F163" s="32"/>
      <c r="G163" s="33"/>
      <c r="H163" s="34"/>
      <c r="I163" s="35"/>
      <c r="J163" s="31"/>
      <c r="K163" s="31"/>
      <c r="L163" s="31"/>
      <c r="M163" s="31"/>
      <c r="N163" s="31"/>
    </row>
    <row r="164" spans="2:14" ht="10.5" customHeight="1" thickTop="1" thickBot="1" x14ac:dyDescent="0.2">
      <c r="B164" s="31"/>
      <c r="C164" s="22"/>
      <c r="D164" s="22" t="s">
        <v>235</v>
      </c>
      <c r="E164" s="31"/>
      <c r="F164" s="32"/>
      <c r="G164" s="33"/>
      <c r="H164" s="34"/>
      <c r="I164" s="35"/>
      <c r="J164" s="31"/>
      <c r="K164" s="31"/>
      <c r="L164" s="31"/>
      <c r="M164" s="31"/>
      <c r="N164" s="31"/>
    </row>
    <row r="165" spans="2:14" ht="10.5" customHeight="1" thickTop="1" thickBot="1" x14ac:dyDescent="0.2">
      <c r="B165" s="31"/>
      <c r="C165" s="22"/>
      <c r="D165" s="22" t="s">
        <v>236</v>
      </c>
      <c r="E165" s="31">
        <v>30</v>
      </c>
      <c r="F165" s="32"/>
      <c r="G165" s="33"/>
      <c r="H165" s="34"/>
      <c r="I165" s="35">
        <f>ROUND(PRODUCT(E165:H165,1),2)</f>
        <v>30</v>
      </c>
      <c r="J165" s="31"/>
      <c r="K165" s="31"/>
      <c r="L165" s="31"/>
      <c r="M165" s="31"/>
      <c r="N165" s="31"/>
    </row>
    <row r="166" spans="2:14" ht="10.5" customHeight="1" thickTop="1" thickBot="1" x14ac:dyDescent="0.2">
      <c r="B166" s="31"/>
      <c r="C166" s="22"/>
      <c r="D166" s="31"/>
      <c r="E166" s="31"/>
      <c r="F166" s="32"/>
      <c r="G166" s="33"/>
      <c r="H166" s="34"/>
      <c r="I166" s="35"/>
      <c r="J166" s="31"/>
      <c r="K166" s="31"/>
      <c r="L166" s="31"/>
      <c r="M166" s="31"/>
      <c r="N166" s="31" t="s">
        <v>237</v>
      </c>
    </row>
    <row r="167" spans="2:14" ht="10.5" customHeight="1" thickTop="1" thickBot="1" x14ac:dyDescent="0.2">
      <c r="B167" s="31"/>
      <c r="C167" s="22"/>
      <c r="D167" s="31" t="s">
        <v>238</v>
      </c>
      <c r="E167" s="31"/>
      <c r="F167" s="32"/>
      <c r="G167" s="33"/>
      <c r="H167" s="34"/>
      <c r="I167" s="35">
        <f>ROUND(SUM(I164:I166),2)</f>
        <v>30</v>
      </c>
      <c r="J167" s="31">
        <v>225.44</v>
      </c>
      <c r="K167" s="31">
        <f>ROUND(PRODUCT(I167:J167),2)</f>
        <v>6763.2</v>
      </c>
      <c r="L167" s="31"/>
      <c r="M167" s="31"/>
      <c r="N167" s="31"/>
    </row>
    <row r="168" spans="2:14" ht="10.5" customHeight="1" thickTop="1" thickBot="1" x14ac:dyDescent="0.2">
      <c r="B168" s="31"/>
      <c r="C168" s="22"/>
      <c r="D168" s="31" t="s">
        <v>239</v>
      </c>
      <c r="E168" s="31"/>
      <c r="F168" s="32"/>
      <c r="G168" s="33"/>
      <c r="H168" s="34"/>
      <c r="I168" s="35"/>
      <c r="J168" s="31"/>
      <c r="K168" s="31"/>
      <c r="L168" s="31"/>
      <c r="M168" s="31"/>
      <c r="N168" s="31"/>
    </row>
    <row r="169" spans="2:14" ht="69.75" customHeight="1" thickTop="1" thickBot="1" x14ac:dyDescent="0.2">
      <c r="B169" s="31" t="s">
        <v>240</v>
      </c>
      <c r="C169" s="22" t="s">
        <v>241</v>
      </c>
      <c r="D169" s="48" t="s">
        <v>242</v>
      </c>
      <c r="E169" s="31"/>
      <c r="F169" s="32"/>
      <c r="G169" s="33"/>
      <c r="H169" s="34"/>
      <c r="I169" s="35"/>
      <c r="J169" s="31"/>
      <c r="K169" s="31"/>
      <c r="L169" s="31"/>
      <c r="M169" s="31"/>
      <c r="N169" s="31"/>
    </row>
    <row r="170" spans="2:14" ht="10.5" customHeight="1" thickTop="1" thickBot="1" x14ac:dyDescent="0.2">
      <c r="B170" s="31"/>
      <c r="C170" s="22"/>
      <c r="D170" s="22" t="s">
        <v>243</v>
      </c>
      <c r="E170" s="31"/>
      <c r="F170" s="32"/>
      <c r="G170" s="33"/>
      <c r="H170" s="34"/>
      <c r="I170" s="35"/>
      <c r="J170" s="31"/>
      <c r="K170" s="31"/>
      <c r="L170" s="31"/>
      <c r="M170" s="31"/>
      <c r="N170" s="31"/>
    </row>
    <row r="171" spans="2:14" ht="10.5" customHeight="1" thickTop="1" thickBot="1" x14ac:dyDescent="0.2">
      <c r="B171" s="31"/>
      <c r="C171" s="22"/>
      <c r="D171" s="22" t="s">
        <v>244</v>
      </c>
      <c r="E171" s="31">
        <v>1</v>
      </c>
      <c r="F171" s="32"/>
      <c r="G171" s="33"/>
      <c r="H171" s="34"/>
      <c r="I171" s="35">
        <f>ROUND(PRODUCT(E171:H171),2)</f>
        <v>1</v>
      </c>
      <c r="J171" s="31"/>
      <c r="K171" s="31"/>
      <c r="L171" s="31"/>
      <c r="M171" s="31"/>
      <c r="N171" s="31"/>
    </row>
    <row r="172" spans="2:14" ht="10.5" customHeight="1" thickTop="1" thickBot="1" x14ac:dyDescent="0.2">
      <c r="B172" s="31"/>
      <c r="C172" s="22"/>
      <c r="D172" s="31"/>
      <c r="E172" s="31"/>
      <c r="F172" s="32"/>
      <c r="G172" s="33"/>
      <c r="H172" s="34"/>
      <c r="I172" s="35"/>
      <c r="J172" s="31"/>
      <c r="K172" s="31"/>
      <c r="L172" s="31"/>
      <c r="M172" s="31"/>
      <c r="N172" s="31" t="s">
        <v>245</v>
      </c>
    </row>
    <row r="173" spans="2:14" ht="10.5" customHeight="1" thickTop="1" thickBot="1" x14ac:dyDescent="0.2">
      <c r="B173" s="31"/>
      <c r="C173" s="22"/>
      <c r="D173" s="31" t="s">
        <v>246</v>
      </c>
      <c r="E173" s="31"/>
      <c r="F173" s="32"/>
      <c r="G173" s="33"/>
      <c r="H173" s="34"/>
      <c r="I173" s="35">
        <f>ROUND(SUM(I170:I172),2)</f>
        <v>1</v>
      </c>
      <c r="J173" s="31">
        <v>8.85</v>
      </c>
      <c r="K173" s="31">
        <f>ROUND(PRODUCT(I173:J173),2)</f>
        <v>8.85</v>
      </c>
      <c r="L173" s="31"/>
      <c r="M173" s="31"/>
      <c r="N173" s="31"/>
    </row>
    <row r="174" spans="2:14" ht="10.5" customHeight="1" thickTop="1" thickBot="1" x14ac:dyDescent="0.2">
      <c r="B174" s="31"/>
      <c r="C174" s="22"/>
      <c r="D174" s="31" t="s">
        <v>247</v>
      </c>
      <c r="E174" s="31"/>
      <c r="F174" s="32"/>
      <c r="G174" s="33"/>
      <c r="H174" s="34"/>
      <c r="I174" s="35"/>
      <c r="J174" s="31"/>
      <c r="K174" s="31"/>
      <c r="L174" s="31"/>
      <c r="M174" s="31"/>
      <c r="N174" s="31"/>
    </row>
    <row r="175" spans="2:14" ht="70.900000000000006" customHeight="1" thickTop="1" thickBot="1" x14ac:dyDescent="0.2">
      <c r="B175" s="31" t="s">
        <v>248</v>
      </c>
      <c r="C175" s="22" t="s">
        <v>249</v>
      </c>
      <c r="D175" s="48" t="s">
        <v>250</v>
      </c>
      <c r="E175" s="31"/>
      <c r="F175" s="32"/>
      <c r="G175" s="33"/>
      <c r="H175" s="34"/>
      <c r="I175" s="35"/>
      <c r="J175" s="31"/>
      <c r="K175" s="31"/>
      <c r="L175" s="31"/>
      <c r="M175" s="31"/>
      <c r="N175" s="31"/>
    </row>
    <row r="176" spans="2:14" ht="10.5" customHeight="1" thickTop="1" thickBot="1" x14ac:dyDescent="0.2">
      <c r="B176" s="31"/>
      <c r="C176" s="22"/>
      <c r="D176" s="22" t="s">
        <v>251</v>
      </c>
      <c r="E176" s="31"/>
      <c r="F176" s="32"/>
      <c r="G176" s="33"/>
      <c r="H176" s="34"/>
      <c r="I176" s="35"/>
      <c r="J176" s="31"/>
      <c r="K176" s="31"/>
      <c r="L176" s="31"/>
      <c r="M176" s="31"/>
      <c r="N176" s="31"/>
    </row>
    <row r="177" spans="2:14" ht="10.5" customHeight="1" thickTop="1" thickBot="1" x14ac:dyDescent="0.2">
      <c r="B177" s="31"/>
      <c r="C177" s="22"/>
      <c r="D177" s="22" t="s">
        <v>252</v>
      </c>
      <c r="E177" s="31">
        <v>1</v>
      </c>
      <c r="F177" s="32"/>
      <c r="G177" s="33"/>
      <c r="H177" s="34"/>
      <c r="I177" s="35">
        <f>ROUND(PRODUCT(E177:H177),2)</f>
        <v>1</v>
      </c>
      <c r="J177" s="31"/>
      <c r="K177" s="31"/>
      <c r="L177" s="31"/>
      <c r="M177" s="31"/>
      <c r="N177" s="31"/>
    </row>
    <row r="178" spans="2:14" ht="10.5" customHeight="1" thickTop="1" thickBot="1" x14ac:dyDescent="0.2">
      <c r="B178" s="31"/>
      <c r="C178" s="22"/>
      <c r="D178" s="31"/>
      <c r="E178" s="31"/>
      <c r="F178" s="32"/>
      <c r="G178" s="33"/>
      <c r="H178" s="34"/>
      <c r="I178" s="35"/>
      <c r="J178" s="31"/>
      <c r="K178" s="31"/>
      <c r="L178" s="31"/>
      <c r="M178" s="31"/>
      <c r="N178" s="31" t="s">
        <v>253</v>
      </c>
    </row>
    <row r="179" spans="2:14" ht="10.5" customHeight="1" thickTop="1" thickBot="1" x14ac:dyDescent="0.2">
      <c r="B179" s="31"/>
      <c r="C179" s="22"/>
      <c r="D179" s="31" t="s">
        <v>254</v>
      </c>
      <c r="E179" s="31"/>
      <c r="F179" s="32"/>
      <c r="G179" s="33"/>
      <c r="H179" s="34"/>
      <c r="I179" s="35">
        <f>ROUND(SUM(I176:I178),2)</f>
        <v>1</v>
      </c>
      <c r="J179" s="31">
        <v>25.31</v>
      </c>
      <c r="K179" s="31">
        <f>ROUND(PRODUCT(I179:J179),2)</f>
        <v>25.31</v>
      </c>
      <c r="L179" s="31"/>
      <c r="M179" s="31"/>
      <c r="N179" s="31"/>
    </row>
    <row r="180" spans="2:14" ht="10.5" customHeight="1" thickTop="1" thickBot="1" x14ac:dyDescent="0.2">
      <c r="B180" s="31"/>
      <c r="C180" s="22"/>
      <c r="D180" s="31" t="s">
        <v>255</v>
      </c>
      <c r="E180" s="31"/>
      <c r="F180" s="32"/>
      <c r="G180" s="33"/>
      <c r="H180" s="34"/>
      <c r="I180" s="35"/>
      <c r="J180" s="31"/>
      <c r="K180" s="31"/>
      <c r="L180" s="31"/>
      <c r="M180" s="31"/>
      <c r="N180" s="31"/>
    </row>
    <row r="181" spans="2:14" ht="75.2" customHeight="1" thickTop="1" thickBot="1" x14ac:dyDescent="0.2">
      <c r="B181" s="31" t="s">
        <v>256</v>
      </c>
      <c r="C181" s="22" t="s">
        <v>257</v>
      </c>
      <c r="D181" s="48" t="s">
        <v>258</v>
      </c>
      <c r="E181" s="31"/>
      <c r="F181" s="32"/>
      <c r="G181" s="33"/>
      <c r="H181" s="34"/>
      <c r="I181" s="35"/>
      <c r="J181" s="31"/>
      <c r="K181" s="31"/>
      <c r="L181" s="31"/>
      <c r="M181" s="31"/>
      <c r="N181" s="31"/>
    </row>
    <row r="182" spans="2:14" ht="10.5" customHeight="1" thickTop="1" thickBot="1" x14ac:dyDescent="0.2">
      <c r="B182" s="31"/>
      <c r="C182" s="22"/>
      <c r="D182" s="22" t="s">
        <v>259</v>
      </c>
      <c r="E182" s="31"/>
      <c r="F182" s="32"/>
      <c r="G182" s="33"/>
      <c r="H182" s="34"/>
      <c r="I182" s="35"/>
      <c r="J182" s="31"/>
      <c r="K182" s="31"/>
      <c r="L182" s="31"/>
      <c r="M182" s="31"/>
      <c r="N182" s="31"/>
    </row>
    <row r="183" spans="2:14" ht="10.5" customHeight="1" thickTop="1" thickBot="1" x14ac:dyDescent="0.2">
      <c r="B183" s="31"/>
      <c r="C183" s="22"/>
      <c r="D183" s="22" t="s">
        <v>260</v>
      </c>
      <c r="E183" s="31">
        <v>50</v>
      </c>
      <c r="F183" s="32"/>
      <c r="G183" s="33"/>
      <c r="H183" s="34"/>
      <c r="I183" s="35">
        <f>ROUND(PRODUCT(E183:H183),2)</f>
        <v>50</v>
      </c>
      <c r="J183" s="31"/>
      <c r="K183" s="31"/>
      <c r="L183" s="31"/>
      <c r="M183" s="31"/>
      <c r="N183" s="31"/>
    </row>
    <row r="184" spans="2:14" ht="10.5" customHeight="1" thickTop="1" thickBot="1" x14ac:dyDescent="0.2">
      <c r="B184" s="31"/>
      <c r="C184" s="22"/>
      <c r="D184" s="31"/>
      <c r="E184" s="31"/>
      <c r="F184" s="32"/>
      <c r="G184" s="33"/>
      <c r="H184" s="34"/>
      <c r="I184" s="35"/>
      <c r="J184" s="31"/>
      <c r="K184" s="31"/>
      <c r="L184" s="31"/>
      <c r="M184" s="31"/>
      <c r="N184" s="31" t="s">
        <v>261</v>
      </c>
    </row>
    <row r="185" spans="2:14" ht="10.5" customHeight="1" thickTop="1" thickBot="1" x14ac:dyDescent="0.2">
      <c r="B185" s="31"/>
      <c r="C185" s="22"/>
      <c r="D185" s="31" t="s">
        <v>262</v>
      </c>
      <c r="E185" s="31"/>
      <c r="F185" s="32"/>
      <c r="G185" s="33"/>
      <c r="H185" s="34"/>
      <c r="I185" s="35">
        <f>ROUND(SUM(I182:I184),2)</f>
        <v>50</v>
      </c>
      <c r="J185" s="31">
        <v>6.29</v>
      </c>
      <c r="K185" s="31">
        <f>ROUND(PRODUCT(I185:J185),2)</f>
        <v>314.5</v>
      </c>
      <c r="L185" s="31"/>
      <c r="M185" s="31"/>
      <c r="N185" s="31"/>
    </row>
    <row r="186" spans="2:14" ht="10.5" customHeight="1" thickTop="1" thickBot="1" x14ac:dyDescent="0.2">
      <c r="B186" s="31"/>
      <c r="C186" s="22"/>
      <c r="D186" s="31" t="s">
        <v>263</v>
      </c>
      <c r="E186" s="31"/>
      <c r="F186" s="32"/>
      <c r="G186" s="33"/>
      <c r="H186" s="34"/>
      <c r="I186" s="35"/>
      <c r="J186" s="31"/>
      <c r="K186" s="31"/>
      <c r="L186" s="31"/>
      <c r="M186" s="31"/>
      <c r="N186" s="31"/>
    </row>
    <row r="187" spans="2:14" ht="160.5" customHeight="1" thickTop="1" thickBot="1" x14ac:dyDescent="0.2">
      <c r="B187" s="31" t="s">
        <v>264</v>
      </c>
      <c r="C187" s="22" t="s">
        <v>265</v>
      </c>
      <c r="D187" s="48" t="s">
        <v>266</v>
      </c>
      <c r="E187" s="31"/>
      <c r="F187" s="32"/>
      <c r="G187" s="33"/>
      <c r="H187" s="34"/>
      <c r="I187" s="35"/>
      <c r="J187" s="31"/>
      <c r="K187" s="31"/>
      <c r="L187" s="31"/>
      <c r="M187" s="31"/>
      <c r="N187" s="31"/>
    </row>
    <row r="188" spans="2:14" ht="10.5" customHeight="1" thickTop="1" thickBot="1" x14ac:dyDescent="0.2">
      <c r="B188" s="31"/>
      <c r="C188" s="22"/>
      <c r="D188" s="22" t="s">
        <v>267</v>
      </c>
      <c r="E188" s="31"/>
      <c r="F188" s="32"/>
      <c r="G188" s="33"/>
      <c r="H188" s="34"/>
      <c r="I188" s="35"/>
      <c r="J188" s="31"/>
      <c r="K188" s="31"/>
      <c r="L188" s="31"/>
      <c r="M188" s="31"/>
      <c r="N188" s="31"/>
    </row>
    <row r="189" spans="2:14" ht="10.5" customHeight="1" thickTop="1" thickBot="1" x14ac:dyDescent="0.2">
      <c r="B189" s="31"/>
      <c r="C189" s="22"/>
      <c r="D189" s="22" t="s">
        <v>268</v>
      </c>
      <c r="E189" s="31">
        <v>15</v>
      </c>
      <c r="F189" s="32"/>
      <c r="G189" s="33"/>
      <c r="H189" s="34"/>
      <c r="I189" s="35">
        <f>ROUND(PRODUCT(E189:H189),2)</f>
        <v>15</v>
      </c>
      <c r="J189" s="31"/>
      <c r="K189" s="31"/>
      <c r="L189" s="31"/>
      <c r="M189" s="31"/>
      <c r="N189" s="31"/>
    </row>
    <row r="190" spans="2:14" ht="10.5" customHeight="1" thickTop="1" thickBot="1" x14ac:dyDescent="0.2">
      <c r="B190" s="31"/>
      <c r="C190" s="22"/>
      <c r="D190" s="31"/>
      <c r="E190" s="31"/>
      <c r="F190" s="32"/>
      <c r="G190" s="33"/>
      <c r="H190" s="34"/>
      <c r="I190" s="35"/>
      <c r="J190" s="31"/>
      <c r="K190" s="31"/>
      <c r="L190" s="31"/>
      <c r="M190" s="31"/>
      <c r="N190" s="31" t="s">
        <v>269</v>
      </c>
    </row>
    <row r="191" spans="2:14" ht="10.5" customHeight="1" thickTop="1" thickBot="1" x14ac:dyDescent="0.2">
      <c r="B191" s="31"/>
      <c r="C191" s="22"/>
      <c r="D191" s="31" t="s">
        <v>270</v>
      </c>
      <c r="E191" s="31"/>
      <c r="F191" s="32"/>
      <c r="G191" s="33"/>
      <c r="H191" s="34"/>
      <c r="I191" s="35">
        <f>ROUND(SUM(I188:I190),2)</f>
        <v>15</v>
      </c>
      <c r="J191" s="31">
        <v>8.06</v>
      </c>
      <c r="K191" s="31">
        <f>ROUND(PRODUCT(I191:J191),2)</f>
        <v>120.9</v>
      </c>
      <c r="L191" s="31"/>
      <c r="M191" s="31"/>
      <c r="N191" s="31"/>
    </row>
    <row r="192" spans="2:14" ht="10.5" customHeight="1" thickTop="1" thickBot="1" x14ac:dyDescent="0.2">
      <c r="B192" s="31"/>
      <c r="C192" s="22"/>
      <c r="D192" s="31" t="s">
        <v>271</v>
      </c>
      <c r="E192" s="31"/>
      <c r="F192" s="32"/>
      <c r="G192" s="33"/>
      <c r="H192" s="34"/>
      <c r="I192" s="35"/>
      <c r="J192" s="31"/>
      <c r="K192" s="31"/>
      <c r="L192" s="31"/>
      <c r="M192" s="31"/>
      <c r="N192" s="31"/>
    </row>
    <row r="193" spans="2:14" ht="149.1" customHeight="1" thickTop="1" thickBot="1" x14ac:dyDescent="0.2">
      <c r="B193" s="31" t="s">
        <v>272</v>
      </c>
      <c r="C193" s="22" t="s">
        <v>273</v>
      </c>
      <c r="D193" s="48" t="s">
        <v>274</v>
      </c>
      <c r="E193" s="31"/>
      <c r="F193" s="32"/>
      <c r="G193" s="33"/>
      <c r="H193" s="34"/>
      <c r="I193" s="35"/>
      <c r="J193" s="31"/>
      <c r="K193" s="31"/>
      <c r="L193" s="31"/>
      <c r="M193" s="31"/>
      <c r="N193" s="31"/>
    </row>
    <row r="194" spans="2:14" ht="10.5" customHeight="1" thickTop="1" thickBot="1" x14ac:dyDescent="0.2">
      <c r="B194" s="31"/>
      <c r="C194" s="22"/>
      <c r="D194" s="22" t="s">
        <v>275</v>
      </c>
      <c r="E194" s="31"/>
      <c r="F194" s="32"/>
      <c r="G194" s="33"/>
      <c r="H194" s="34"/>
      <c r="I194" s="35"/>
      <c r="J194" s="31"/>
      <c r="K194" s="31"/>
      <c r="L194" s="31"/>
      <c r="M194" s="31"/>
      <c r="N194" s="31"/>
    </row>
    <row r="195" spans="2:14" ht="10.5" customHeight="1" thickTop="1" thickBot="1" x14ac:dyDescent="0.2">
      <c r="B195" s="31"/>
      <c r="C195" s="22"/>
      <c r="D195" s="22" t="s">
        <v>276</v>
      </c>
      <c r="E195" s="31">
        <v>15</v>
      </c>
      <c r="F195" s="32"/>
      <c r="G195" s="33"/>
      <c r="H195" s="34"/>
      <c r="I195" s="35">
        <f>ROUND(PRODUCT(E195:H195),2)</f>
        <v>15</v>
      </c>
      <c r="J195" s="31"/>
      <c r="K195" s="31"/>
      <c r="L195" s="31"/>
      <c r="M195" s="31"/>
      <c r="N195" s="31"/>
    </row>
    <row r="196" spans="2:14" ht="10.5" customHeight="1" thickTop="1" thickBot="1" x14ac:dyDescent="0.2">
      <c r="B196" s="31"/>
      <c r="C196" s="22"/>
      <c r="D196" s="31"/>
      <c r="E196" s="31"/>
      <c r="F196" s="32"/>
      <c r="G196" s="33"/>
      <c r="H196" s="34"/>
      <c r="I196" s="35"/>
      <c r="J196" s="31"/>
      <c r="K196" s="31"/>
      <c r="L196" s="31"/>
      <c r="M196" s="31"/>
      <c r="N196" s="31" t="s">
        <v>277</v>
      </c>
    </row>
    <row r="197" spans="2:14" ht="10.5" customHeight="1" thickTop="1" thickBot="1" x14ac:dyDescent="0.2">
      <c r="B197" s="31"/>
      <c r="C197" s="22"/>
      <c r="D197" s="31" t="s">
        <v>278</v>
      </c>
      <c r="E197" s="31"/>
      <c r="F197" s="32"/>
      <c r="G197" s="33"/>
      <c r="H197" s="34"/>
      <c r="I197" s="35">
        <f>ROUND(SUM(I194:I196),2)</f>
        <v>15</v>
      </c>
      <c r="J197" s="31">
        <v>8.06</v>
      </c>
      <c r="K197" s="31">
        <f>ROUND(PRODUCT(I197:J197),2)</f>
        <v>120.9</v>
      </c>
      <c r="L197" s="31"/>
      <c r="M197" s="31"/>
      <c r="N197" s="31"/>
    </row>
    <row r="198" spans="2:14" ht="10.5" customHeight="1" thickTop="1" thickBot="1" x14ac:dyDescent="0.2">
      <c r="B198" s="31"/>
      <c r="C198" s="22"/>
      <c r="D198" s="31" t="s">
        <v>279</v>
      </c>
      <c r="E198" s="31"/>
      <c r="F198" s="32"/>
      <c r="G198" s="33"/>
      <c r="H198" s="34"/>
      <c r="I198" s="35"/>
      <c r="J198" s="31"/>
      <c r="K198" s="31"/>
      <c r="L198" s="31"/>
      <c r="M198" s="31"/>
      <c r="N198" s="31"/>
    </row>
    <row r="199" spans="2:14" ht="135.75" customHeight="1" thickTop="1" thickBot="1" x14ac:dyDescent="0.2">
      <c r="B199" s="31" t="s">
        <v>280</v>
      </c>
      <c r="C199" s="22" t="s">
        <v>281</v>
      </c>
      <c r="D199" s="48" t="s">
        <v>282</v>
      </c>
      <c r="E199" s="31"/>
      <c r="F199" s="32"/>
      <c r="G199" s="33"/>
      <c r="H199" s="34"/>
      <c r="I199" s="35"/>
      <c r="J199" s="31"/>
      <c r="K199" s="31"/>
      <c r="L199" s="31"/>
      <c r="M199" s="31"/>
      <c r="N199" s="31"/>
    </row>
    <row r="200" spans="2:14" ht="10.5" customHeight="1" thickTop="1" thickBot="1" x14ac:dyDescent="0.2">
      <c r="B200" s="31"/>
      <c r="C200" s="22"/>
      <c r="D200" s="22" t="s">
        <v>283</v>
      </c>
      <c r="E200" s="31"/>
      <c r="F200" s="32"/>
      <c r="G200" s="33"/>
      <c r="H200" s="34"/>
      <c r="I200" s="35"/>
      <c r="J200" s="31"/>
      <c r="K200" s="31"/>
      <c r="L200" s="31"/>
      <c r="M200" s="31"/>
      <c r="N200" s="31"/>
    </row>
    <row r="201" spans="2:14" ht="10.5" customHeight="1" thickTop="1" thickBot="1" x14ac:dyDescent="0.2">
      <c r="B201" s="31"/>
      <c r="C201" s="22"/>
      <c r="D201" s="22" t="s">
        <v>284</v>
      </c>
      <c r="E201" s="31">
        <v>15</v>
      </c>
      <c r="F201" s="32"/>
      <c r="G201" s="33"/>
      <c r="H201" s="34"/>
      <c r="I201" s="35">
        <f>ROUND(PRODUCT(E201:H201),2)</f>
        <v>15</v>
      </c>
      <c r="J201" s="31"/>
      <c r="K201" s="31"/>
      <c r="L201" s="31"/>
      <c r="M201" s="31"/>
      <c r="N201" s="31"/>
    </row>
    <row r="202" spans="2:14" ht="10.5" customHeight="1" thickTop="1" thickBot="1" x14ac:dyDescent="0.2">
      <c r="B202" s="31"/>
      <c r="C202" s="22"/>
      <c r="D202" s="31"/>
      <c r="E202" s="31"/>
      <c r="F202" s="32"/>
      <c r="G202" s="33"/>
      <c r="H202" s="34"/>
      <c r="I202" s="35"/>
      <c r="J202" s="31"/>
      <c r="K202" s="31"/>
      <c r="L202" s="31"/>
      <c r="M202" s="31"/>
      <c r="N202" s="31" t="s">
        <v>285</v>
      </c>
    </row>
    <row r="203" spans="2:14" ht="10.5" customHeight="1" thickTop="1" thickBot="1" x14ac:dyDescent="0.2">
      <c r="B203" s="31"/>
      <c r="C203" s="22"/>
      <c r="D203" s="31" t="s">
        <v>286</v>
      </c>
      <c r="E203" s="31"/>
      <c r="F203" s="32"/>
      <c r="G203" s="33"/>
      <c r="H203" s="34"/>
      <c r="I203" s="35">
        <f>ROUND(SUM(I200:I202),2)</f>
        <v>15</v>
      </c>
      <c r="J203" s="31">
        <v>8.06</v>
      </c>
      <c r="K203" s="31">
        <f>ROUND(PRODUCT(I203:J203),2)</f>
        <v>120.9</v>
      </c>
      <c r="L203" s="31"/>
      <c r="M203" s="31"/>
      <c r="N203" s="31"/>
    </row>
    <row r="204" spans="2:14" ht="10.5" customHeight="1" thickTop="1" thickBot="1" x14ac:dyDescent="0.2">
      <c r="B204" s="31"/>
      <c r="C204" s="22"/>
      <c r="D204" s="31" t="s">
        <v>287</v>
      </c>
      <c r="E204" s="31"/>
      <c r="F204" s="32"/>
      <c r="G204" s="33"/>
      <c r="H204" s="34"/>
      <c r="I204" s="35"/>
      <c r="J204" s="31"/>
      <c r="K204" s="31"/>
      <c r="L204" s="31"/>
      <c r="M204" s="31"/>
      <c r="N204" s="31"/>
    </row>
    <row r="205" spans="2:14" ht="70.900000000000006" customHeight="1" thickTop="1" thickBot="1" x14ac:dyDescent="0.2">
      <c r="B205" s="31" t="s">
        <v>288</v>
      </c>
      <c r="C205" s="22" t="s">
        <v>289</v>
      </c>
      <c r="D205" s="48" t="s">
        <v>290</v>
      </c>
      <c r="E205" s="31"/>
      <c r="F205" s="32"/>
      <c r="G205" s="33"/>
      <c r="H205" s="34"/>
      <c r="I205" s="35"/>
      <c r="J205" s="31"/>
      <c r="K205" s="31"/>
      <c r="L205" s="31"/>
      <c r="M205" s="31"/>
      <c r="N205" s="31"/>
    </row>
    <row r="206" spans="2:14" ht="10.5" customHeight="1" thickTop="1" thickBot="1" x14ac:dyDescent="0.2">
      <c r="B206" s="31"/>
      <c r="C206" s="22"/>
      <c r="D206" s="22" t="s">
        <v>291</v>
      </c>
      <c r="E206" s="31"/>
      <c r="F206" s="32"/>
      <c r="G206" s="33"/>
      <c r="H206" s="34"/>
      <c r="I206" s="35"/>
      <c r="J206" s="31"/>
      <c r="K206" s="31"/>
      <c r="L206" s="31"/>
      <c r="M206" s="31"/>
      <c r="N206" s="31"/>
    </row>
    <row r="207" spans="2:14" ht="10.5" customHeight="1" thickTop="1" thickBot="1" x14ac:dyDescent="0.2">
      <c r="B207" s="31"/>
      <c r="C207" s="22"/>
      <c r="D207" s="22" t="s">
        <v>292</v>
      </c>
      <c r="E207" s="31">
        <v>3</v>
      </c>
      <c r="F207" s="32"/>
      <c r="G207" s="33"/>
      <c r="H207" s="34"/>
      <c r="I207" s="35">
        <f>ROUND(PRODUCT(E207:H207),2)</f>
        <v>3</v>
      </c>
      <c r="J207" s="31"/>
      <c r="K207" s="31"/>
      <c r="L207" s="31"/>
      <c r="M207" s="31"/>
      <c r="N207" s="31"/>
    </row>
    <row r="208" spans="2:14" ht="10.5" customHeight="1" thickTop="1" thickBot="1" x14ac:dyDescent="0.2">
      <c r="B208" s="31"/>
      <c r="C208" s="22"/>
      <c r="D208" s="31"/>
      <c r="E208" s="31"/>
      <c r="F208" s="32"/>
      <c r="G208" s="33"/>
      <c r="H208" s="34"/>
      <c r="I208" s="35"/>
      <c r="J208" s="31"/>
      <c r="K208" s="31"/>
      <c r="L208" s="31"/>
      <c r="M208" s="31"/>
      <c r="N208" s="31" t="s">
        <v>293</v>
      </c>
    </row>
    <row r="209" spans="2:14" ht="10.5" customHeight="1" thickTop="1" thickBot="1" x14ac:dyDescent="0.2">
      <c r="B209" s="31"/>
      <c r="C209" s="22"/>
      <c r="D209" s="31" t="s">
        <v>294</v>
      </c>
      <c r="E209" s="31"/>
      <c r="F209" s="32"/>
      <c r="G209" s="33"/>
      <c r="H209" s="34"/>
      <c r="I209" s="35">
        <f>ROUND(SUM(I206:I208),2)</f>
        <v>3</v>
      </c>
      <c r="J209" s="31">
        <v>25.31</v>
      </c>
      <c r="K209" s="31">
        <f>ROUND(PRODUCT(I209:J209),2)</f>
        <v>75.930000000000007</v>
      </c>
      <c r="L209" s="31"/>
      <c r="M209" s="31"/>
      <c r="N209" s="31"/>
    </row>
    <row r="210" spans="2:14" ht="10.5" customHeight="1" thickTop="1" thickBot="1" x14ac:dyDescent="0.2">
      <c r="B210" s="31"/>
      <c r="C210" s="22"/>
      <c r="D210" s="31" t="s">
        <v>295</v>
      </c>
      <c r="E210" s="31"/>
      <c r="F210" s="32"/>
      <c r="G210" s="33"/>
      <c r="H210" s="34"/>
      <c r="I210" s="35"/>
      <c r="J210" s="31"/>
      <c r="K210" s="31"/>
      <c r="L210" s="31"/>
      <c r="M210" s="31"/>
      <c r="N210" s="31"/>
    </row>
    <row r="211" spans="2:14" ht="210.2" customHeight="1" thickTop="1" thickBot="1" x14ac:dyDescent="0.2">
      <c r="B211" s="31" t="s">
        <v>296</v>
      </c>
      <c r="C211" s="22" t="s">
        <v>297</v>
      </c>
      <c r="D211" s="48" t="s">
        <v>298</v>
      </c>
      <c r="E211" s="31"/>
      <c r="F211" s="32"/>
      <c r="G211" s="33"/>
      <c r="H211" s="34"/>
      <c r="I211" s="35"/>
      <c r="J211" s="31"/>
      <c r="K211" s="31"/>
      <c r="L211" s="31"/>
      <c r="M211" s="31"/>
      <c r="N211" s="31"/>
    </row>
    <row r="212" spans="2:14" ht="10.5" customHeight="1" thickTop="1" thickBot="1" x14ac:dyDescent="0.2">
      <c r="B212" s="31"/>
      <c r="C212" s="22"/>
      <c r="D212" s="22" t="s">
        <v>299</v>
      </c>
      <c r="E212" s="31"/>
      <c r="F212" s="32"/>
      <c r="G212" s="33"/>
      <c r="H212" s="34"/>
      <c r="I212" s="35"/>
      <c r="J212" s="31"/>
      <c r="K212" s="31"/>
      <c r="L212" s="31"/>
      <c r="M212" s="31"/>
      <c r="N212" s="31"/>
    </row>
    <row r="213" spans="2:14" ht="10.5" customHeight="1" thickTop="1" thickBot="1" x14ac:dyDescent="0.2">
      <c r="B213" s="31"/>
      <c r="C213" s="22"/>
      <c r="D213" s="22" t="s">
        <v>300</v>
      </c>
      <c r="E213" s="31">
        <v>90</v>
      </c>
      <c r="F213" s="32">
        <v>2.4</v>
      </c>
      <c r="G213" s="33">
        <v>6.4</v>
      </c>
      <c r="H213" s="34"/>
      <c r="I213" s="35">
        <f>ROUND(PRODUCT(E213:H213),2)</f>
        <v>1382.4</v>
      </c>
      <c r="J213" s="31"/>
      <c r="K213" s="31"/>
      <c r="L213" s="31"/>
      <c r="M213" s="31"/>
      <c r="N213" s="31"/>
    </row>
    <row r="214" spans="2:14" ht="10.5" customHeight="1" thickTop="1" thickBot="1" x14ac:dyDescent="0.2">
      <c r="B214" s="31"/>
      <c r="C214" s="22"/>
      <c r="D214" s="31"/>
      <c r="E214" s="31"/>
      <c r="F214" s="32"/>
      <c r="G214" s="33"/>
      <c r="H214" s="34"/>
      <c r="I214" s="35"/>
      <c r="J214" s="31"/>
      <c r="K214" s="31"/>
      <c r="L214" s="31"/>
      <c r="M214" s="31"/>
      <c r="N214" s="31" t="s">
        <v>301</v>
      </c>
    </row>
    <row r="215" spans="2:14" ht="10.5" customHeight="1" thickTop="1" thickBot="1" x14ac:dyDescent="0.2">
      <c r="B215" s="31"/>
      <c r="C215" s="22"/>
      <c r="D215" s="31" t="s">
        <v>302</v>
      </c>
      <c r="E215" s="31"/>
      <c r="F215" s="32"/>
      <c r="G215" s="33"/>
      <c r="H215" s="34"/>
      <c r="I215" s="35">
        <f>ROUND(SUM(I212:I214),2)</f>
        <v>1382.4</v>
      </c>
      <c r="J215" s="31">
        <v>0.94</v>
      </c>
      <c r="K215" s="31">
        <f>ROUND(PRODUCT(I215:J215),2)</f>
        <v>1299.46</v>
      </c>
      <c r="L215" s="31"/>
      <c r="M215" s="31"/>
      <c r="N215" s="31"/>
    </row>
    <row r="216" spans="2:14" ht="10.5" customHeight="1" thickTop="1" thickBot="1" x14ac:dyDescent="0.2">
      <c r="B216" s="31"/>
      <c r="C216" s="22"/>
      <c r="D216" s="31" t="s">
        <v>303</v>
      </c>
      <c r="E216" s="31"/>
      <c r="F216" s="32"/>
      <c r="G216" s="33"/>
      <c r="H216" s="34"/>
      <c r="I216" s="35"/>
      <c r="J216" s="31"/>
      <c r="K216" s="31"/>
      <c r="L216" s="31"/>
      <c r="M216" s="31"/>
      <c r="N216" s="31"/>
    </row>
    <row r="217" spans="2:14" ht="123.75" customHeight="1" thickTop="1" thickBot="1" x14ac:dyDescent="0.2">
      <c r="B217" s="31" t="s">
        <v>304</v>
      </c>
      <c r="C217" s="22" t="s">
        <v>305</v>
      </c>
      <c r="D217" s="48" t="s">
        <v>306</v>
      </c>
      <c r="E217" s="31"/>
      <c r="F217" s="32"/>
      <c r="G217" s="33"/>
      <c r="H217" s="34"/>
      <c r="I217" s="35"/>
      <c r="J217" s="31"/>
      <c r="K217" s="31"/>
      <c r="L217" s="31"/>
      <c r="M217" s="31"/>
      <c r="N217" s="31"/>
    </row>
    <row r="218" spans="2:14" ht="10.5" customHeight="1" thickTop="1" thickBot="1" x14ac:dyDescent="0.2">
      <c r="B218" s="31"/>
      <c r="C218" s="22"/>
      <c r="D218" s="22" t="s">
        <v>307</v>
      </c>
      <c r="E218" s="31"/>
      <c r="F218" s="32"/>
      <c r="G218" s="33"/>
      <c r="H218" s="34"/>
      <c r="I218" s="35"/>
      <c r="J218" s="31"/>
      <c r="K218" s="31"/>
      <c r="L218" s="31"/>
      <c r="M218" s="31"/>
      <c r="N218" s="31"/>
    </row>
    <row r="219" spans="2:14" ht="10.5" customHeight="1" thickTop="1" thickBot="1" x14ac:dyDescent="0.2">
      <c r="B219" s="31"/>
      <c r="C219" s="22"/>
      <c r="D219" s="22" t="s">
        <v>308</v>
      </c>
      <c r="E219" s="31">
        <v>60</v>
      </c>
      <c r="F219" s="32"/>
      <c r="G219" s="33"/>
      <c r="H219" s="34"/>
      <c r="I219" s="35">
        <f>ROUND(PRODUCT(E219:H219),2)</f>
        <v>60</v>
      </c>
      <c r="J219" s="31"/>
      <c r="K219" s="31"/>
      <c r="L219" s="31"/>
      <c r="M219" s="31"/>
      <c r="N219" s="31"/>
    </row>
    <row r="220" spans="2:14" ht="10.5" customHeight="1" thickTop="1" thickBot="1" x14ac:dyDescent="0.2">
      <c r="B220" s="31"/>
      <c r="C220" s="22"/>
      <c r="D220" s="31"/>
      <c r="E220" s="31"/>
      <c r="F220" s="32"/>
      <c r="G220" s="33"/>
      <c r="H220" s="34"/>
      <c r="I220" s="35"/>
      <c r="J220" s="31"/>
      <c r="K220" s="31"/>
      <c r="L220" s="31"/>
      <c r="M220" s="31"/>
      <c r="N220" s="31" t="s">
        <v>309</v>
      </c>
    </row>
    <row r="221" spans="2:14" ht="10.5" customHeight="1" thickTop="1" thickBot="1" x14ac:dyDescent="0.2">
      <c r="B221" s="31"/>
      <c r="C221" s="22"/>
      <c r="D221" s="31" t="s">
        <v>310</v>
      </c>
      <c r="E221" s="31"/>
      <c r="F221" s="32"/>
      <c r="G221" s="33"/>
      <c r="H221" s="34"/>
      <c r="I221" s="35">
        <f>ROUND(SUM(I218:I220),2)</f>
        <v>60</v>
      </c>
      <c r="J221" s="31">
        <v>8.27</v>
      </c>
      <c r="K221" s="31">
        <f>ROUND(PRODUCT(I221:J221),2)</f>
        <v>496.2</v>
      </c>
      <c r="L221" s="31"/>
      <c r="M221" s="31"/>
      <c r="N221" s="31"/>
    </row>
    <row r="222" spans="2:14" ht="10.5" customHeight="1" thickTop="1" thickBot="1" x14ac:dyDescent="0.2">
      <c r="B222" s="31"/>
      <c r="C222" s="22"/>
      <c r="D222" s="31" t="s">
        <v>311</v>
      </c>
      <c r="E222" s="31"/>
      <c r="F222" s="32"/>
      <c r="G222" s="33"/>
      <c r="H222" s="34"/>
      <c r="I222" s="35"/>
      <c r="J222" s="31"/>
      <c r="K222" s="31"/>
      <c r="L222" s="31"/>
      <c r="M222" s="31"/>
      <c r="N222" s="31"/>
    </row>
    <row r="223" spans="2:14" ht="27.95" customHeight="1" thickTop="1" thickBot="1" x14ac:dyDescent="0.2">
      <c r="B223" s="31" t="s">
        <v>312</v>
      </c>
      <c r="C223" s="22" t="s">
        <v>313</v>
      </c>
      <c r="D223" s="48" t="s">
        <v>314</v>
      </c>
      <c r="E223" s="31"/>
      <c r="F223" s="32"/>
      <c r="G223" s="33"/>
      <c r="H223" s="34"/>
      <c r="I223" s="35"/>
      <c r="J223" s="31"/>
      <c r="K223" s="31"/>
      <c r="L223" s="31"/>
      <c r="M223" s="31"/>
      <c r="N223" s="31"/>
    </row>
    <row r="224" spans="2:14" ht="10.5" customHeight="1" thickTop="1" thickBot="1" x14ac:dyDescent="0.2">
      <c r="B224" s="31"/>
      <c r="C224" s="22"/>
      <c r="D224" s="22" t="s">
        <v>315</v>
      </c>
      <c r="E224" s="31"/>
      <c r="F224" s="32"/>
      <c r="G224" s="33"/>
      <c r="H224" s="34"/>
      <c r="I224" s="35"/>
      <c r="J224" s="31"/>
      <c r="K224" s="31"/>
      <c r="L224" s="31"/>
      <c r="M224" s="31"/>
      <c r="N224" s="31"/>
    </row>
    <row r="225" spans="2:14" ht="10.5" customHeight="1" thickTop="1" thickBot="1" x14ac:dyDescent="0.2">
      <c r="B225" s="31"/>
      <c r="C225" s="22"/>
      <c r="D225" s="22" t="s">
        <v>316</v>
      </c>
      <c r="E225" s="31">
        <v>3</v>
      </c>
      <c r="F225" s="32"/>
      <c r="G225" s="33"/>
      <c r="H225" s="34"/>
      <c r="I225" s="35">
        <f>ROUND(PRODUCT(E225:H225),2)</f>
        <v>3</v>
      </c>
      <c r="J225" s="31"/>
      <c r="K225" s="31"/>
      <c r="L225" s="31"/>
      <c r="M225" s="31"/>
      <c r="N225" s="31"/>
    </row>
    <row r="226" spans="2:14" ht="10.5" customHeight="1" thickTop="1" thickBot="1" x14ac:dyDescent="0.2">
      <c r="B226" s="31"/>
      <c r="C226" s="22"/>
      <c r="D226" s="31"/>
      <c r="E226" s="31"/>
      <c r="F226" s="32"/>
      <c r="G226" s="33"/>
      <c r="H226" s="34"/>
      <c r="I226" s="35"/>
      <c r="J226" s="31"/>
      <c r="K226" s="31"/>
      <c r="L226" s="31"/>
      <c r="M226" s="31"/>
      <c r="N226" s="31" t="s">
        <v>317</v>
      </c>
    </row>
    <row r="227" spans="2:14" ht="10.5" customHeight="1" thickTop="1" thickBot="1" x14ac:dyDescent="0.2">
      <c r="B227" s="31"/>
      <c r="C227" s="22"/>
      <c r="D227" s="31" t="s">
        <v>318</v>
      </c>
      <c r="E227" s="31"/>
      <c r="F227" s="32"/>
      <c r="G227" s="33"/>
      <c r="H227" s="34"/>
      <c r="I227" s="35">
        <f>ROUND(SUM(I224:I226),2)</f>
        <v>3</v>
      </c>
      <c r="J227" s="31">
        <v>64.67</v>
      </c>
      <c r="K227" s="31">
        <f>ROUND(PRODUCT(I227:J227),2)</f>
        <v>194.01</v>
      </c>
      <c r="L227" s="31"/>
      <c r="M227" s="31"/>
      <c r="N227" s="31"/>
    </row>
    <row r="228" spans="2:14" ht="10.5" customHeight="1" thickTop="1" thickBot="1" x14ac:dyDescent="0.2">
      <c r="B228" s="31"/>
      <c r="C228" s="22"/>
      <c r="D228" s="31" t="s">
        <v>319</v>
      </c>
      <c r="E228" s="31"/>
      <c r="F228" s="32"/>
      <c r="G228" s="33"/>
      <c r="H228" s="34"/>
      <c r="I228" s="35"/>
      <c r="J228" s="31"/>
      <c r="K228" s="31"/>
      <c r="L228" s="31"/>
      <c r="M228" s="31"/>
      <c r="N228" s="31"/>
    </row>
    <row r="229" spans="2:14" ht="23.25" customHeight="1" thickTop="1" thickBot="1" x14ac:dyDescent="0.2">
      <c r="B229" s="31" t="s">
        <v>320</v>
      </c>
      <c r="C229" s="22" t="s">
        <v>321</v>
      </c>
      <c r="D229" s="48" t="s">
        <v>322</v>
      </c>
      <c r="E229" s="31"/>
      <c r="F229" s="32"/>
      <c r="G229" s="33"/>
      <c r="H229" s="34"/>
      <c r="I229" s="35"/>
      <c r="J229" s="31"/>
      <c r="K229" s="31"/>
      <c r="L229" s="31"/>
      <c r="M229" s="31"/>
      <c r="N229" s="31"/>
    </row>
    <row r="230" spans="2:14" ht="10.5" customHeight="1" thickTop="1" thickBot="1" x14ac:dyDescent="0.2">
      <c r="B230" s="31"/>
      <c r="C230" s="22"/>
      <c r="D230" s="22" t="s">
        <v>323</v>
      </c>
      <c r="E230" s="31"/>
      <c r="F230" s="32"/>
      <c r="G230" s="33"/>
      <c r="H230" s="34"/>
      <c r="I230" s="35"/>
      <c r="J230" s="31"/>
      <c r="K230" s="31"/>
      <c r="L230" s="31"/>
      <c r="M230" s="31"/>
      <c r="N230" s="31"/>
    </row>
    <row r="231" spans="2:14" ht="10.5" customHeight="1" thickTop="1" thickBot="1" x14ac:dyDescent="0.2">
      <c r="B231" s="31"/>
      <c r="C231" s="22"/>
      <c r="D231" s="22" t="s">
        <v>324</v>
      </c>
      <c r="E231" s="31">
        <v>1</v>
      </c>
      <c r="F231" s="32"/>
      <c r="G231" s="33"/>
      <c r="H231" s="34"/>
      <c r="I231" s="35">
        <f>ROUND(PRODUCT(E231:H231),2)</f>
        <v>1</v>
      </c>
      <c r="J231" s="31"/>
      <c r="K231" s="31"/>
      <c r="L231" s="31"/>
      <c r="M231" s="31"/>
      <c r="N231" s="31"/>
    </row>
    <row r="232" spans="2:14" ht="10.5" customHeight="1" thickTop="1" thickBot="1" x14ac:dyDescent="0.2">
      <c r="B232" s="31"/>
      <c r="C232" s="22"/>
      <c r="D232" s="31"/>
      <c r="E232" s="31"/>
      <c r="F232" s="32"/>
      <c r="G232" s="33"/>
      <c r="H232" s="34"/>
      <c r="I232" s="35"/>
      <c r="J232" s="31"/>
      <c r="K232" s="31"/>
      <c r="L232" s="31"/>
      <c r="M232" s="31"/>
      <c r="N232" s="31" t="s">
        <v>325</v>
      </c>
    </row>
    <row r="233" spans="2:14" ht="10.5" customHeight="1" thickTop="1" thickBot="1" x14ac:dyDescent="0.2">
      <c r="B233" s="31"/>
      <c r="C233" s="22"/>
      <c r="D233" s="31" t="s">
        <v>326</v>
      </c>
      <c r="E233" s="31"/>
      <c r="F233" s="32"/>
      <c r="G233" s="33"/>
      <c r="H233" s="34"/>
      <c r="I233" s="35">
        <f>ROUND(SUM(I230:I232),2)</f>
        <v>1</v>
      </c>
      <c r="J233" s="31">
        <v>37</v>
      </c>
      <c r="K233" s="31">
        <f>ROUND(PRODUCT(I233:J233),2)</f>
        <v>37</v>
      </c>
      <c r="L233" s="31"/>
      <c r="M233" s="31"/>
      <c r="N233" s="31"/>
    </row>
    <row r="234" spans="2:14" ht="10.5" customHeight="1" thickTop="1" thickBot="1" x14ac:dyDescent="0.2">
      <c r="B234" s="31"/>
      <c r="C234" s="22"/>
      <c r="D234" s="31" t="s">
        <v>327</v>
      </c>
      <c r="E234" s="31"/>
      <c r="F234" s="32"/>
      <c r="G234" s="33"/>
      <c r="H234" s="34"/>
      <c r="I234" s="35"/>
      <c r="J234" s="31"/>
      <c r="K234" s="31"/>
      <c r="L234" s="31"/>
      <c r="M234" s="31"/>
      <c r="N234" s="31"/>
    </row>
    <row r="235" spans="2:14" ht="36.4" customHeight="1" thickTop="1" thickBot="1" x14ac:dyDescent="0.2">
      <c r="B235" s="31" t="s">
        <v>328</v>
      </c>
      <c r="C235" s="22" t="s">
        <v>329</v>
      </c>
      <c r="D235" s="48" t="s">
        <v>330</v>
      </c>
      <c r="E235" s="31"/>
      <c r="F235" s="32"/>
      <c r="G235" s="33"/>
      <c r="H235" s="34"/>
      <c r="I235" s="35"/>
      <c r="J235" s="31"/>
      <c r="K235" s="31"/>
      <c r="L235" s="31"/>
      <c r="M235" s="31"/>
      <c r="N235" s="31"/>
    </row>
    <row r="236" spans="2:14" ht="10.5" customHeight="1" thickTop="1" thickBot="1" x14ac:dyDescent="0.2">
      <c r="B236" s="31"/>
      <c r="C236" s="22"/>
      <c r="D236" s="22" t="s">
        <v>331</v>
      </c>
      <c r="E236" s="31"/>
      <c r="F236" s="32"/>
      <c r="G236" s="33"/>
      <c r="H236" s="34"/>
      <c r="I236" s="35"/>
      <c r="J236" s="31"/>
      <c r="K236" s="31"/>
      <c r="L236" s="31"/>
      <c r="M236" s="31"/>
      <c r="N236" s="31"/>
    </row>
    <row r="237" spans="2:14" ht="10.5" customHeight="1" thickTop="1" thickBot="1" x14ac:dyDescent="0.2">
      <c r="B237" s="31"/>
      <c r="C237" s="22"/>
      <c r="D237" s="22" t="s">
        <v>332</v>
      </c>
      <c r="E237" s="31">
        <v>20</v>
      </c>
      <c r="F237" s="32"/>
      <c r="G237" s="33"/>
      <c r="H237" s="34"/>
      <c r="I237" s="35">
        <f>ROUND(PRODUCT(E237:H237),2)</f>
        <v>20</v>
      </c>
      <c r="J237" s="31"/>
      <c r="K237" s="31"/>
      <c r="L237" s="31"/>
      <c r="M237" s="31"/>
      <c r="N237" s="31"/>
    </row>
    <row r="238" spans="2:14" ht="10.5" customHeight="1" thickTop="1" thickBot="1" x14ac:dyDescent="0.2">
      <c r="B238" s="31"/>
      <c r="C238" s="22"/>
      <c r="D238" s="31"/>
      <c r="E238" s="31"/>
      <c r="F238" s="32"/>
      <c r="G238" s="33"/>
      <c r="H238" s="34"/>
      <c r="I238" s="35"/>
      <c r="J238" s="31"/>
      <c r="K238" s="31"/>
      <c r="L238" s="31"/>
      <c r="M238" s="31"/>
      <c r="N238" s="31" t="s">
        <v>333</v>
      </c>
    </row>
    <row r="239" spans="2:14" ht="10.5" customHeight="1" thickTop="1" thickBot="1" x14ac:dyDescent="0.2">
      <c r="B239" s="31"/>
      <c r="C239" s="22"/>
      <c r="D239" s="31" t="s">
        <v>334</v>
      </c>
      <c r="E239" s="31"/>
      <c r="F239" s="32"/>
      <c r="G239" s="33"/>
      <c r="H239" s="34"/>
      <c r="I239" s="35">
        <f>ROUND(SUM(I236:I238),2)</f>
        <v>20</v>
      </c>
      <c r="J239" s="31">
        <v>7.73</v>
      </c>
      <c r="K239" s="31">
        <f>ROUND(PRODUCT(I239:J239),2)</f>
        <v>154.6</v>
      </c>
      <c r="L239" s="31"/>
      <c r="M239" s="31"/>
      <c r="N239" s="31"/>
    </row>
    <row r="240" spans="2:14" ht="10.5" customHeight="1" thickTop="1" thickBot="1" x14ac:dyDescent="0.2">
      <c r="B240" s="31"/>
      <c r="C240" s="22"/>
      <c r="D240" s="31" t="s">
        <v>335</v>
      </c>
      <c r="E240" s="31"/>
      <c r="F240" s="32"/>
      <c r="G240" s="33"/>
      <c r="H240" s="34"/>
      <c r="I240" s="35"/>
      <c r="J240" s="31"/>
      <c r="K240" s="31"/>
      <c r="L240" s="31"/>
      <c r="M240" s="31"/>
      <c r="N240" s="31"/>
    </row>
    <row r="241" spans="2:14" ht="39.6" customHeight="1" thickTop="1" thickBot="1" x14ac:dyDescent="0.2">
      <c r="B241" s="31" t="s">
        <v>336</v>
      </c>
      <c r="C241" s="22" t="s">
        <v>337</v>
      </c>
      <c r="D241" s="48" t="s">
        <v>338</v>
      </c>
      <c r="E241" s="31"/>
      <c r="F241" s="32"/>
      <c r="G241" s="33"/>
      <c r="H241" s="34"/>
      <c r="I241" s="35"/>
      <c r="J241" s="31"/>
      <c r="K241" s="31"/>
      <c r="L241" s="31"/>
      <c r="M241" s="31"/>
      <c r="N241" s="31"/>
    </row>
    <row r="242" spans="2:14" ht="10.5" customHeight="1" thickTop="1" thickBot="1" x14ac:dyDescent="0.2">
      <c r="B242" s="31"/>
      <c r="C242" s="22"/>
      <c r="D242" s="22" t="s">
        <v>339</v>
      </c>
      <c r="E242" s="31"/>
      <c r="F242" s="32"/>
      <c r="G242" s="33"/>
      <c r="H242" s="34"/>
      <c r="I242" s="35"/>
      <c r="J242" s="31"/>
      <c r="K242" s="31"/>
      <c r="L242" s="31"/>
      <c r="M242" s="31"/>
      <c r="N242" s="31"/>
    </row>
    <row r="243" spans="2:14" ht="10.5" customHeight="1" thickTop="1" thickBot="1" x14ac:dyDescent="0.2">
      <c r="B243" s="31"/>
      <c r="C243" s="22"/>
      <c r="D243" s="22" t="s">
        <v>340</v>
      </c>
      <c r="E243" s="31">
        <v>23</v>
      </c>
      <c r="F243" s="32"/>
      <c r="G243" s="33"/>
      <c r="H243" s="34"/>
      <c r="I243" s="35">
        <f>ROUND(PRODUCT(E243:H243,20),2)</f>
        <v>460</v>
      </c>
      <c r="J243" s="31"/>
      <c r="K243" s="31"/>
      <c r="L243" s="31"/>
      <c r="M243" s="31"/>
      <c r="N243" s="31"/>
    </row>
    <row r="244" spans="2:14" ht="10.5" customHeight="1" thickTop="1" thickBot="1" x14ac:dyDescent="0.2">
      <c r="B244" s="31"/>
      <c r="C244" s="22"/>
      <c r="D244" s="31"/>
      <c r="E244" s="31"/>
      <c r="F244" s="32"/>
      <c r="G244" s="33"/>
      <c r="H244" s="34"/>
      <c r="I244" s="35"/>
      <c r="J244" s="31"/>
      <c r="K244" s="31"/>
      <c r="L244" s="31"/>
      <c r="M244" s="31"/>
      <c r="N244" s="31" t="s">
        <v>341</v>
      </c>
    </row>
    <row r="245" spans="2:14" ht="10.5" customHeight="1" thickTop="1" thickBot="1" x14ac:dyDescent="0.2">
      <c r="B245" s="31"/>
      <c r="C245" s="22"/>
      <c r="D245" s="31" t="s">
        <v>342</v>
      </c>
      <c r="E245" s="31"/>
      <c r="F245" s="32"/>
      <c r="G245" s="33"/>
      <c r="H245" s="34"/>
      <c r="I245" s="35">
        <f>ROUND(SUM(I242:I244),2)</f>
        <v>460</v>
      </c>
      <c r="J245" s="31">
        <v>0.53</v>
      </c>
      <c r="K245" s="31">
        <f>ROUND(PRODUCT(I245:J245),2)</f>
        <v>243.8</v>
      </c>
      <c r="L245" s="31"/>
      <c r="M245" s="31"/>
      <c r="N245" s="31"/>
    </row>
    <row r="246" spans="2:14" ht="10.5" customHeight="1" thickTop="1" thickBot="1" x14ac:dyDescent="0.2">
      <c r="B246" s="31"/>
      <c r="C246" s="22"/>
      <c r="D246" s="31" t="s">
        <v>343</v>
      </c>
      <c r="E246" s="31"/>
      <c r="F246" s="32"/>
      <c r="G246" s="33"/>
      <c r="H246" s="34"/>
      <c r="I246" s="35"/>
      <c r="J246" s="31"/>
      <c r="K246" s="31"/>
      <c r="L246" s="31"/>
      <c r="M246" s="31"/>
      <c r="N246" s="31"/>
    </row>
    <row r="247" spans="2:14" ht="121.9" customHeight="1" thickTop="1" thickBot="1" x14ac:dyDescent="0.2">
      <c r="B247" s="31" t="s">
        <v>344</v>
      </c>
      <c r="C247" s="22" t="s">
        <v>345</v>
      </c>
      <c r="D247" s="48" t="s">
        <v>346</v>
      </c>
      <c r="E247" s="31"/>
      <c r="F247" s="32"/>
      <c r="G247" s="33"/>
      <c r="H247" s="34"/>
      <c r="I247" s="35"/>
      <c r="J247" s="31"/>
      <c r="K247" s="31"/>
      <c r="L247" s="31"/>
      <c r="M247" s="31"/>
      <c r="N247" s="31"/>
    </row>
    <row r="248" spans="2:14" ht="10.5" customHeight="1" thickTop="1" thickBot="1" x14ac:dyDescent="0.2">
      <c r="B248" s="31"/>
      <c r="C248" s="22"/>
      <c r="D248" s="22" t="s">
        <v>347</v>
      </c>
      <c r="E248" s="31"/>
      <c r="F248" s="32"/>
      <c r="G248" s="33"/>
      <c r="H248" s="34"/>
      <c r="I248" s="35"/>
      <c r="J248" s="31"/>
      <c r="K248" s="31"/>
      <c r="L248" s="31"/>
      <c r="M248" s="31"/>
      <c r="N248" s="31"/>
    </row>
    <row r="249" spans="2:14" ht="10.5" customHeight="1" thickTop="1" thickBot="1" x14ac:dyDescent="0.2">
      <c r="B249" s="31"/>
      <c r="C249" s="22"/>
      <c r="D249" s="22" t="s">
        <v>348</v>
      </c>
      <c r="E249" s="31">
        <v>1</v>
      </c>
      <c r="F249" s="32"/>
      <c r="G249" s="33"/>
      <c r="H249" s="34"/>
      <c r="I249" s="35">
        <f>ROUND(PRODUCT(E249:H249),2)</f>
        <v>1</v>
      </c>
      <c r="J249" s="31"/>
      <c r="K249" s="31"/>
      <c r="L249" s="31"/>
      <c r="M249" s="31"/>
      <c r="N249" s="31"/>
    </row>
    <row r="250" spans="2:14" ht="10.5" customHeight="1" thickTop="1" thickBot="1" x14ac:dyDescent="0.2">
      <c r="B250" s="31"/>
      <c r="C250" s="22"/>
      <c r="D250" s="31"/>
      <c r="E250" s="31"/>
      <c r="F250" s="32"/>
      <c r="G250" s="33"/>
      <c r="H250" s="34"/>
      <c r="I250" s="35"/>
      <c r="J250" s="31"/>
      <c r="K250" s="31"/>
      <c r="L250" s="31"/>
      <c r="M250" s="31"/>
      <c r="N250" s="31" t="s">
        <v>349</v>
      </c>
    </row>
    <row r="251" spans="2:14" ht="10.5" customHeight="1" thickTop="1" thickBot="1" x14ac:dyDescent="0.2">
      <c r="B251" s="31"/>
      <c r="C251" s="22"/>
      <c r="D251" s="31" t="s">
        <v>350</v>
      </c>
      <c r="E251" s="31"/>
      <c r="F251" s="32"/>
      <c r="G251" s="33"/>
      <c r="H251" s="34"/>
      <c r="I251" s="35">
        <f>ROUND(SUM(I248:I250),2)</f>
        <v>1</v>
      </c>
      <c r="J251" s="31">
        <v>23910.400000000001</v>
      </c>
      <c r="K251" s="31">
        <f>ROUND(PRODUCT(I251:J251),2)</f>
        <v>23910.400000000001</v>
      </c>
      <c r="L251" s="31"/>
      <c r="M251" s="31"/>
      <c r="N251" s="31"/>
    </row>
    <row r="252" spans="2:14" ht="10.5" customHeight="1" thickTop="1" thickBot="1" x14ac:dyDescent="0.2">
      <c r="B252" s="31"/>
      <c r="C252" s="22"/>
      <c r="D252" s="31" t="s">
        <v>351</v>
      </c>
      <c r="E252" s="31"/>
      <c r="F252" s="32"/>
      <c r="G252" s="33"/>
      <c r="H252" s="34"/>
      <c r="I252" s="35"/>
      <c r="J252" s="31"/>
      <c r="K252" s="31"/>
      <c r="L252" s="31"/>
      <c r="M252" s="31"/>
      <c r="N252" s="31"/>
    </row>
    <row r="253" spans="2:14" ht="123.6" customHeight="1" thickTop="1" thickBot="1" x14ac:dyDescent="0.2">
      <c r="B253" s="31" t="s">
        <v>352</v>
      </c>
      <c r="C253" s="22" t="s">
        <v>353</v>
      </c>
      <c r="D253" s="48" t="s">
        <v>354</v>
      </c>
      <c r="E253" s="31"/>
      <c r="F253" s="32"/>
      <c r="G253" s="33"/>
      <c r="H253" s="34"/>
      <c r="I253" s="35"/>
      <c r="J253" s="31"/>
      <c r="K253" s="31"/>
      <c r="L253" s="31"/>
      <c r="M253" s="31"/>
      <c r="N253" s="31"/>
    </row>
    <row r="254" spans="2:14" ht="10.5" customHeight="1" thickTop="1" thickBot="1" x14ac:dyDescent="0.2">
      <c r="B254" s="31"/>
      <c r="C254" s="22"/>
      <c r="D254" s="22" t="s">
        <v>355</v>
      </c>
      <c r="E254" s="31"/>
      <c r="F254" s="32"/>
      <c r="G254" s="33"/>
      <c r="H254" s="34"/>
      <c r="I254" s="35"/>
      <c r="J254" s="31"/>
      <c r="K254" s="31"/>
      <c r="L254" s="31"/>
      <c r="M254" s="31"/>
      <c r="N254" s="31"/>
    </row>
    <row r="255" spans="2:14" ht="10.5" customHeight="1" thickTop="1" thickBot="1" x14ac:dyDescent="0.2">
      <c r="B255" s="31"/>
      <c r="C255" s="22"/>
      <c r="D255" s="22" t="s">
        <v>356</v>
      </c>
      <c r="E255" s="31"/>
      <c r="F255" s="32"/>
      <c r="G255" s="33"/>
      <c r="H255" s="34">
        <v>0</v>
      </c>
      <c r="I255" s="35">
        <f t="shared" ref="I255:I278" si="0">ROUND(PRODUCT(E255:H255),2)</f>
        <v>0</v>
      </c>
      <c r="J255" s="31"/>
      <c r="K255" s="31"/>
      <c r="L255" s="31"/>
      <c r="M255" s="31"/>
      <c r="N255" s="31"/>
    </row>
    <row r="256" spans="2:14" ht="10.5" customHeight="1" thickTop="1" thickBot="1" x14ac:dyDescent="0.2">
      <c r="B256" s="31"/>
      <c r="C256" s="22"/>
      <c r="D256" s="22" t="s">
        <v>357</v>
      </c>
      <c r="E256" s="31"/>
      <c r="F256" s="32"/>
      <c r="G256" s="33"/>
      <c r="H256" s="34">
        <v>0</v>
      </c>
      <c r="I256" s="35">
        <f t="shared" si="0"/>
        <v>0</v>
      </c>
      <c r="J256" s="31"/>
      <c r="K256" s="31"/>
      <c r="L256" s="31"/>
      <c r="M256" s="31"/>
      <c r="N256" s="31"/>
    </row>
    <row r="257" spans="2:14" ht="10.5" customHeight="1" thickTop="1" thickBot="1" x14ac:dyDescent="0.2">
      <c r="B257" s="31"/>
      <c r="C257" s="22"/>
      <c r="D257" s="22" t="s">
        <v>358</v>
      </c>
      <c r="E257" s="31">
        <v>230</v>
      </c>
      <c r="F257" s="32"/>
      <c r="G257" s="33"/>
      <c r="H257" s="34"/>
      <c r="I257" s="35">
        <f t="shared" si="0"/>
        <v>230</v>
      </c>
      <c r="J257" s="31"/>
      <c r="K257" s="31"/>
      <c r="L257" s="31"/>
      <c r="M257" s="31"/>
      <c r="N257" s="31"/>
    </row>
    <row r="258" spans="2:14" ht="10.5" customHeight="1" thickTop="1" thickBot="1" x14ac:dyDescent="0.2">
      <c r="B258" s="31"/>
      <c r="C258" s="22"/>
      <c r="D258" s="22" t="s">
        <v>359</v>
      </c>
      <c r="E258" s="31">
        <v>127</v>
      </c>
      <c r="F258" s="32"/>
      <c r="G258" s="33"/>
      <c r="H258" s="34"/>
      <c r="I258" s="35">
        <f t="shared" si="0"/>
        <v>127</v>
      </c>
      <c r="J258" s="31"/>
      <c r="K258" s="31"/>
      <c r="L258" s="31"/>
      <c r="M258" s="31"/>
      <c r="N258" s="31"/>
    </row>
    <row r="259" spans="2:14" ht="10.5" customHeight="1" thickTop="1" thickBot="1" x14ac:dyDescent="0.2">
      <c r="B259" s="31"/>
      <c r="C259" s="22"/>
      <c r="D259" s="22" t="s">
        <v>360</v>
      </c>
      <c r="E259" s="31">
        <v>250</v>
      </c>
      <c r="F259" s="32"/>
      <c r="G259" s="33"/>
      <c r="H259" s="34"/>
      <c r="I259" s="35">
        <f t="shared" si="0"/>
        <v>250</v>
      </c>
      <c r="J259" s="31"/>
      <c r="K259" s="31"/>
      <c r="L259" s="31"/>
      <c r="M259" s="31"/>
      <c r="N259" s="31"/>
    </row>
    <row r="260" spans="2:14" ht="10.5" customHeight="1" thickTop="1" thickBot="1" x14ac:dyDescent="0.2">
      <c r="B260" s="31"/>
      <c r="C260" s="22"/>
      <c r="D260" s="22" t="s">
        <v>361</v>
      </c>
      <c r="E260" s="31">
        <v>144</v>
      </c>
      <c r="F260" s="32"/>
      <c r="G260" s="33"/>
      <c r="H260" s="34"/>
      <c r="I260" s="35">
        <f t="shared" si="0"/>
        <v>144</v>
      </c>
      <c r="J260" s="31"/>
      <c r="K260" s="31"/>
      <c r="L260" s="31"/>
      <c r="M260" s="31"/>
      <c r="N260" s="31"/>
    </row>
    <row r="261" spans="2:14" ht="10.5" customHeight="1" thickTop="1" thickBot="1" x14ac:dyDescent="0.2">
      <c r="B261" s="31"/>
      <c r="C261" s="22"/>
      <c r="D261" s="22" t="s">
        <v>362</v>
      </c>
      <c r="E261" s="31">
        <v>288</v>
      </c>
      <c r="F261" s="32"/>
      <c r="G261" s="33"/>
      <c r="H261" s="34"/>
      <c r="I261" s="35">
        <f t="shared" si="0"/>
        <v>288</v>
      </c>
      <c r="J261" s="31"/>
      <c r="K261" s="31"/>
      <c r="L261" s="31"/>
      <c r="M261" s="31"/>
      <c r="N261" s="31"/>
    </row>
    <row r="262" spans="2:14" ht="10.5" customHeight="1" thickTop="1" thickBot="1" x14ac:dyDescent="0.2">
      <c r="B262" s="31"/>
      <c r="C262" s="22"/>
      <c r="D262" s="22" t="s">
        <v>363</v>
      </c>
      <c r="E262" s="31">
        <v>929</v>
      </c>
      <c r="F262" s="32"/>
      <c r="G262" s="33"/>
      <c r="H262" s="34"/>
      <c r="I262" s="35">
        <f t="shared" si="0"/>
        <v>929</v>
      </c>
      <c r="J262" s="31"/>
      <c r="K262" s="31"/>
      <c r="L262" s="31"/>
      <c r="M262" s="31"/>
      <c r="N262" s="31"/>
    </row>
    <row r="263" spans="2:14" ht="10.5" customHeight="1" thickTop="1" thickBot="1" x14ac:dyDescent="0.2">
      <c r="B263" s="31"/>
      <c r="C263" s="22"/>
      <c r="D263" s="22" t="s">
        <v>364</v>
      </c>
      <c r="E263" s="31">
        <v>115</v>
      </c>
      <c r="F263" s="32"/>
      <c r="G263" s="33"/>
      <c r="H263" s="34"/>
      <c r="I263" s="35">
        <f t="shared" si="0"/>
        <v>115</v>
      </c>
      <c r="J263" s="31"/>
      <c r="K263" s="31"/>
      <c r="L263" s="31"/>
      <c r="M263" s="31"/>
      <c r="N263" s="31"/>
    </row>
    <row r="264" spans="2:14" ht="10.5" customHeight="1" thickTop="1" thickBot="1" x14ac:dyDescent="0.2">
      <c r="B264" s="31"/>
      <c r="C264" s="22"/>
      <c r="D264" s="22" t="s">
        <v>365</v>
      </c>
      <c r="E264" s="31">
        <v>240</v>
      </c>
      <c r="F264" s="32"/>
      <c r="G264" s="33"/>
      <c r="H264" s="34"/>
      <c r="I264" s="35">
        <f t="shared" si="0"/>
        <v>240</v>
      </c>
      <c r="J264" s="31"/>
      <c r="K264" s="31"/>
      <c r="L264" s="31"/>
      <c r="M264" s="31"/>
      <c r="N264" s="31"/>
    </row>
    <row r="265" spans="2:14" ht="10.5" customHeight="1" thickTop="1" thickBot="1" x14ac:dyDescent="0.2">
      <c r="B265" s="31"/>
      <c r="C265" s="22"/>
      <c r="D265" s="22" t="s">
        <v>366</v>
      </c>
      <c r="E265" s="31">
        <v>214</v>
      </c>
      <c r="F265" s="32"/>
      <c r="G265" s="33"/>
      <c r="H265" s="34"/>
      <c r="I265" s="35">
        <f t="shared" si="0"/>
        <v>214</v>
      </c>
      <c r="J265" s="31"/>
      <c r="K265" s="31"/>
      <c r="L265" s="31"/>
      <c r="M265" s="31"/>
      <c r="N265" s="31"/>
    </row>
    <row r="266" spans="2:14" ht="10.5" customHeight="1" thickTop="1" thickBot="1" x14ac:dyDescent="0.2">
      <c r="B266" s="31"/>
      <c r="C266" s="22"/>
      <c r="D266" s="22" t="s">
        <v>367</v>
      </c>
      <c r="E266" s="31">
        <v>147</v>
      </c>
      <c r="F266" s="32"/>
      <c r="G266" s="33"/>
      <c r="H266" s="34"/>
      <c r="I266" s="35">
        <f t="shared" si="0"/>
        <v>147</v>
      </c>
      <c r="J266" s="31"/>
      <c r="K266" s="31"/>
      <c r="L266" s="31"/>
      <c r="M266" s="31"/>
      <c r="N266" s="31"/>
    </row>
    <row r="267" spans="2:14" ht="10.5" customHeight="1" thickTop="1" thickBot="1" x14ac:dyDescent="0.2">
      <c r="B267" s="31"/>
      <c r="C267" s="22"/>
      <c r="D267" s="22" t="s">
        <v>368</v>
      </c>
      <c r="E267" s="31">
        <v>255</v>
      </c>
      <c r="F267" s="32"/>
      <c r="G267" s="33"/>
      <c r="H267" s="34"/>
      <c r="I267" s="35">
        <f t="shared" si="0"/>
        <v>255</v>
      </c>
      <c r="J267" s="31"/>
      <c r="K267" s="31"/>
      <c r="L267" s="31"/>
      <c r="M267" s="31"/>
      <c r="N267" s="31"/>
    </row>
    <row r="268" spans="2:14" ht="10.5" customHeight="1" thickTop="1" thickBot="1" x14ac:dyDescent="0.2">
      <c r="B268" s="31"/>
      <c r="C268" s="22"/>
      <c r="D268" s="22" t="s">
        <v>369</v>
      </c>
      <c r="E268" s="31"/>
      <c r="F268" s="32"/>
      <c r="G268" s="33"/>
      <c r="H268" s="34">
        <v>0</v>
      </c>
      <c r="I268" s="35">
        <f t="shared" si="0"/>
        <v>0</v>
      </c>
      <c r="J268" s="31"/>
      <c r="K268" s="31"/>
      <c r="L268" s="31"/>
      <c r="M268" s="31"/>
      <c r="N268" s="31"/>
    </row>
    <row r="269" spans="2:14" ht="10.5" customHeight="1" thickTop="1" thickBot="1" x14ac:dyDescent="0.2">
      <c r="B269" s="31"/>
      <c r="C269" s="22"/>
      <c r="D269" s="22" t="s">
        <v>370</v>
      </c>
      <c r="E269" s="31">
        <v>212</v>
      </c>
      <c r="F269" s="32"/>
      <c r="G269" s="33"/>
      <c r="H269" s="34"/>
      <c r="I269" s="35">
        <f t="shared" si="0"/>
        <v>212</v>
      </c>
      <c r="J269" s="31"/>
      <c r="K269" s="31"/>
      <c r="L269" s="31"/>
      <c r="M269" s="31"/>
      <c r="N269" s="31"/>
    </row>
    <row r="270" spans="2:14" ht="10.5" customHeight="1" thickTop="1" thickBot="1" x14ac:dyDescent="0.2">
      <c r="B270" s="31"/>
      <c r="C270" s="22"/>
      <c r="D270" s="22" t="s">
        <v>371</v>
      </c>
      <c r="E270" s="31">
        <v>262</v>
      </c>
      <c r="F270" s="32"/>
      <c r="G270" s="33"/>
      <c r="H270" s="34"/>
      <c r="I270" s="35">
        <f t="shared" si="0"/>
        <v>262</v>
      </c>
      <c r="J270" s="31"/>
      <c r="K270" s="31"/>
      <c r="L270" s="31"/>
      <c r="M270" s="31"/>
      <c r="N270" s="31"/>
    </row>
    <row r="271" spans="2:14" ht="10.5" customHeight="1" thickTop="1" thickBot="1" x14ac:dyDescent="0.2">
      <c r="B271" s="31"/>
      <c r="C271" s="22"/>
      <c r="D271" s="22" t="s">
        <v>372</v>
      </c>
      <c r="E271" s="31">
        <v>125</v>
      </c>
      <c r="F271" s="32"/>
      <c r="G271" s="33"/>
      <c r="H271" s="34"/>
      <c r="I271" s="35">
        <f t="shared" si="0"/>
        <v>125</v>
      </c>
      <c r="J271" s="31"/>
      <c r="K271" s="31"/>
      <c r="L271" s="31"/>
      <c r="M271" s="31"/>
      <c r="N271" s="31"/>
    </row>
    <row r="272" spans="2:14" ht="10.5" customHeight="1" thickTop="1" thickBot="1" x14ac:dyDescent="0.2">
      <c r="B272" s="31"/>
      <c r="C272" s="22"/>
      <c r="D272" s="22" t="s">
        <v>373</v>
      </c>
      <c r="E272" s="31">
        <v>225</v>
      </c>
      <c r="F272" s="32"/>
      <c r="G272" s="33"/>
      <c r="H272" s="34"/>
      <c r="I272" s="35">
        <f t="shared" si="0"/>
        <v>225</v>
      </c>
      <c r="J272" s="31"/>
      <c r="K272" s="31"/>
      <c r="L272" s="31"/>
      <c r="M272" s="31"/>
      <c r="N272" s="31"/>
    </row>
    <row r="273" spans="2:14" ht="10.5" customHeight="1" thickTop="1" thickBot="1" x14ac:dyDescent="0.2">
      <c r="B273" s="31"/>
      <c r="C273" s="22"/>
      <c r="D273" s="22" t="s">
        <v>374</v>
      </c>
      <c r="E273" s="31">
        <v>152</v>
      </c>
      <c r="F273" s="32"/>
      <c r="G273" s="33"/>
      <c r="H273" s="34"/>
      <c r="I273" s="35">
        <f t="shared" si="0"/>
        <v>152</v>
      </c>
      <c r="J273" s="31"/>
      <c r="K273" s="31"/>
      <c r="L273" s="31"/>
      <c r="M273" s="31"/>
      <c r="N273" s="31"/>
    </row>
    <row r="274" spans="2:14" ht="10.5" customHeight="1" thickTop="1" thickBot="1" x14ac:dyDescent="0.2">
      <c r="B274" s="31"/>
      <c r="C274" s="22"/>
      <c r="D274" s="22" t="s">
        <v>375</v>
      </c>
      <c r="E274" s="31">
        <v>631</v>
      </c>
      <c r="F274" s="32"/>
      <c r="G274" s="33"/>
      <c r="H274" s="34"/>
      <c r="I274" s="35">
        <f t="shared" si="0"/>
        <v>631</v>
      </c>
      <c r="J274" s="31"/>
      <c r="K274" s="31"/>
      <c r="L274" s="31"/>
      <c r="M274" s="31"/>
      <c r="N274" s="31"/>
    </row>
    <row r="275" spans="2:14" ht="10.5" customHeight="1" thickTop="1" thickBot="1" x14ac:dyDescent="0.2">
      <c r="B275" s="31"/>
      <c r="C275" s="22"/>
      <c r="D275" s="22" t="s">
        <v>376</v>
      </c>
      <c r="E275" s="31">
        <v>221</v>
      </c>
      <c r="F275" s="32"/>
      <c r="G275" s="33"/>
      <c r="H275" s="34"/>
      <c r="I275" s="35">
        <f t="shared" si="0"/>
        <v>221</v>
      </c>
      <c r="J275" s="31"/>
      <c r="K275" s="31"/>
      <c r="L275" s="31"/>
      <c r="M275" s="31"/>
      <c r="N275" s="31"/>
    </row>
    <row r="276" spans="2:14" ht="10.5" customHeight="1" thickTop="1" thickBot="1" x14ac:dyDescent="0.2">
      <c r="B276" s="31"/>
      <c r="C276" s="22"/>
      <c r="D276" s="22" t="s">
        <v>377</v>
      </c>
      <c r="E276" s="31">
        <v>287</v>
      </c>
      <c r="F276" s="32"/>
      <c r="G276" s="33"/>
      <c r="H276" s="34"/>
      <c r="I276" s="35">
        <f t="shared" si="0"/>
        <v>287</v>
      </c>
      <c r="J276" s="31"/>
      <c r="K276" s="31"/>
      <c r="L276" s="31"/>
      <c r="M276" s="31"/>
      <c r="N276" s="31"/>
    </row>
    <row r="277" spans="2:14" ht="10.5" customHeight="1" thickTop="1" thickBot="1" x14ac:dyDescent="0.2">
      <c r="B277" s="31"/>
      <c r="C277" s="22"/>
      <c r="D277" s="22" t="s">
        <v>378</v>
      </c>
      <c r="E277" s="31">
        <v>125</v>
      </c>
      <c r="F277" s="32"/>
      <c r="G277" s="33"/>
      <c r="H277" s="34"/>
      <c r="I277" s="35">
        <f t="shared" si="0"/>
        <v>125</v>
      </c>
      <c r="J277" s="31"/>
      <c r="K277" s="31"/>
      <c r="L277" s="31"/>
      <c r="M277" s="31"/>
      <c r="N277" s="31"/>
    </row>
    <row r="278" spans="2:14" ht="10.5" customHeight="1" thickTop="1" thickBot="1" x14ac:dyDescent="0.2">
      <c r="B278" s="31"/>
      <c r="C278" s="22"/>
      <c r="D278" s="22" t="s">
        <v>379</v>
      </c>
      <c r="E278" s="31">
        <v>272</v>
      </c>
      <c r="F278" s="32"/>
      <c r="G278" s="33"/>
      <c r="H278" s="34"/>
      <c r="I278" s="35">
        <f t="shared" si="0"/>
        <v>272</v>
      </c>
      <c r="J278" s="31"/>
      <c r="K278" s="31"/>
      <c r="L278" s="31"/>
      <c r="M278" s="31"/>
      <c r="N278" s="31"/>
    </row>
    <row r="279" spans="2:14" ht="10.5" customHeight="1" thickTop="1" thickBot="1" x14ac:dyDescent="0.2">
      <c r="B279" s="31"/>
      <c r="C279" s="22"/>
      <c r="D279" s="31"/>
      <c r="E279" s="31"/>
      <c r="F279" s="32"/>
      <c r="G279" s="33"/>
      <c r="H279" s="34"/>
      <c r="I279" s="35"/>
      <c r="J279" s="31"/>
      <c r="K279" s="31"/>
      <c r="L279" s="31"/>
      <c r="M279" s="31"/>
      <c r="N279" s="31" t="s">
        <v>380</v>
      </c>
    </row>
    <row r="280" spans="2:14" ht="10.5" customHeight="1" thickTop="1" thickBot="1" x14ac:dyDescent="0.2">
      <c r="B280" s="31"/>
      <c r="C280" s="22"/>
      <c r="D280" s="31" t="s">
        <v>381</v>
      </c>
      <c r="E280" s="31"/>
      <c r="F280" s="32"/>
      <c r="G280" s="33"/>
      <c r="H280" s="34"/>
      <c r="I280" s="35">
        <f>ROUND(SUM(I254:I279),2)</f>
        <v>5451</v>
      </c>
      <c r="J280" s="31">
        <v>11.6</v>
      </c>
      <c r="K280" s="31">
        <f>ROUND(PRODUCT(I280:J280),2)</f>
        <v>63231.6</v>
      </c>
      <c r="L280" s="31"/>
      <c r="M280" s="31"/>
      <c r="N280" s="31"/>
    </row>
    <row r="281" spans="2:14" ht="10.5" customHeight="1" thickTop="1" thickBot="1" x14ac:dyDescent="0.2">
      <c r="B281" s="31"/>
      <c r="C281" s="22"/>
      <c r="D281" s="31" t="s">
        <v>382</v>
      </c>
      <c r="E281" s="31"/>
      <c r="F281" s="32"/>
      <c r="G281" s="33"/>
      <c r="H281" s="34"/>
      <c r="I281" s="35"/>
      <c r="J281" s="31"/>
      <c r="K281" s="31"/>
      <c r="L281" s="31"/>
      <c r="M281" s="31"/>
      <c r="N281" s="31"/>
    </row>
    <row r="282" spans="2:14" ht="76.900000000000006" customHeight="1" thickTop="1" thickBot="1" x14ac:dyDescent="0.2">
      <c r="B282" s="31" t="s">
        <v>383</v>
      </c>
      <c r="C282" s="22" t="s">
        <v>384</v>
      </c>
      <c r="D282" s="48" t="s">
        <v>385</v>
      </c>
      <c r="E282" s="31"/>
      <c r="F282" s="32"/>
      <c r="G282" s="33"/>
      <c r="H282" s="34"/>
      <c r="I282" s="35"/>
      <c r="J282" s="31"/>
      <c r="K282" s="31"/>
      <c r="L282" s="31"/>
      <c r="M282" s="31"/>
      <c r="N282" s="31"/>
    </row>
    <row r="283" spans="2:14" ht="10.5" customHeight="1" thickTop="1" thickBot="1" x14ac:dyDescent="0.2">
      <c r="B283" s="31"/>
      <c r="C283" s="22"/>
      <c r="D283" s="22" t="s">
        <v>386</v>
      </c>
      <c r="E283" s="31"/>
      <c r="F283" s="32"/>
      <c r="G283" s="33"/>
      <c r="H283" s="34"/>
      <c r="I283" s="35"/>
      <c r="J283" s="31"/>
      <c r="K283" s="31"/>
      <c r="L283" s="31"/>
      <c r="M283" s="31"/>
      <c r="N283" s="31"/>
    </row>
    <row r="284" spans="2:14" ht="10.5" customHeight="1" thickTop="1" thickBot="1" x14ac:dyDescent="0.2">
      <c r="B284" s="31"/>
      <c r="C284" s="22"/>
      <c r="D284" s="22" t="s">
        <v>387</v>
      </c>
      <c r="E284" s="31">
        <v>6</v>
      </c>
      <c r="F284" s="32"/>
      <c r="G284" s="33"/>
      <c r="H284" s="34"/>
      <c r="I284" s="35">
        <f>ROUND(PRODUCT(E284:H284),2)</f>
        <v>6</v>
      </c>
      <c r="J284" s="31"/>
      <c r="K284" s="31"/>
      <c r="L284" s="31"/>
      <c r="M284" s="31"/>
      <c r="N284" s="31"/>
    </row>
    <row r="285" spans="2:14" ht="10.5" customHeight="1" thickTop="1" thickBot="1" x14ac:dyDescent="0.2">
      <c r="B285" s="31"/>
      <c r="C285" s="22"/>
      <c r="D285" s="31"/>
      <c r="E285" s="31"/>
      <c r="F285" s="32"/>
      <c r="G285" s="33"/>
      <c r="H285" s="34"/>
      <c r="I285" s="35"/>
      <c r="J285" s="31"/>
      <c r="K285" s="31"/>
      <c r="L285" s="31"/>
      <c r="M285" s="31"/>
      <c r="N285" s="31" t="s">
        <v>388</v>
      </c>
    </row>
    <row r="286" spans="2:14" ht="10.5" customHeight="1" thickTop="1" thickBot="1" x14ac:dyDescent="0.2">
      <c r="B286" s="31"/>
      <c r="C286" s="22"/>
      <c r="D286" s="31" t="s">
        <v>389</v>
      </c>
      <c r="E286" s="31"/>
      <c r="F286" s="32"/>
      <c r="G286" s="33"/>
      <c r="H286" s="34"/>
      <c r="I286" s="35">
        <f>ROUND(SUM(I283:I285),2)</f>
        <v>6</v>
      </c>
      <c r="J286" s="31">
        <v>46.82</v>
      </c>
      <c r="K286" s="31">
        <f>ROUND(PRODUCT(I286:J286),2)</f>
        <v>280.92</v>
      </c>
      <c r="L286" s="31"/>
      <c r="M286" s="31"/>
      <c r="N286" s="31"/>
    </row>
    <row r="287" spans="2:14" ht="10.5" customHeight="1" thickTop="1" thickBot="1" x14ac:dyDescent="0.2">
      <c r="B287" s="31"/>
      <c r="C287" s="22"/>
      <c r="D287" s="31" t="s">
        <v>390</v>
      </c>
      <c r="E287" s="31"/>
      <c r="F287" s="32"/>
      <c r="G287" s="33"/>
      <c r="H287" s="34"/>
      <c r="I287" s="35"/>
      <c r="J287" s="31"/>
      <c r="K287" s="31"/>
      <c r="L287" s="31"/>
      <c r="M287" s="31"/>
      <c r="N287" s="31"/>
    </row>
    <row r="288" spans="2:14" ht="283.7" customHeight="1" thickTop="1" thickBot="1" x14ac:dyDescent="0.2">
      <c r="B288" s="31" t="s">
        <v>391</v>
      </c>
      <c r="C288" s="22" t="s">
        <v>392</v>
      </c>
      <c r="D288" s="48" t="s">
        <v>393</v>
      </c>
      <c r="E288" s="31"/>
      <c r="F288" s="32"/>
      <c r="G288" s="33"/>
      <c r="H288" s="34"/>
      <c r="I288" s="35"/>
      <c r="J288" s="31"/>
      <c r="K288" s="31"/>
      <c r="L288" s="31"/>
      <c r="M288" s="31"/>
      <c r="N288" s="31"/>
    </row>
    <row r="289" spans="2:14" ht="10.5" customHeight="1" thickTop="1" thickBot="1" x14ac:dyDescent="0.2">
      <c r="B289" s="31"/>
      <c r="C289" s="22"/>
      <c r="D289" s="22" t="s">
        <v>394</v>
      </c>
      <c r="E289" s="31"/>
      <c r="F289" s="32"/>
      <c r="G289" s="33"/>
      <c r="H289" s="34"/>
      <c r="I289" s="35"/>
      <c r="J289" s="31"/>
      <c r="K289" s="31"/>
      <c r="L289" s="31"/>
      <c r="M289" s="31"/>
      <c r="N289" s="31"/>
    </row>
    <row r="290" spans="2:14" ht="10.5" customHeight="1" thickTop="1" thickBot="1" x14ac:dyDescent="0.2">
      <c r="B290" s="31"/>
      <c r="C290" s="22"/>
      <c r="D290" s="22" t="s">
        <v>395</v>
      </c>
      <c r="E290" s="31">
        <v>2</v>
      </c>
      <c r="F290" s="32">
        <v>13</v>
      </c>
      <c r="G290" s="33"/>
      <c r="H290" s="34"/>
      <c r="I290" s="35">
        <f>ROUND(PRODUCT(E290:H290),2)</f>
        <v>26</v>
      </c>
      <c r="J290" s="31"/>
      <c r="K290" s="31"/>
      <c r="L290" s="31"/>
      <c r="M290" s="31"/>
      <c r="N290" s="31"/>
    </row>
    <row r="291" spans="2:14" ht="10.5" customHeight="1" thickTop="1" thickBot="1" x14ac:dyDescent="0.2">
      <c r="B291" s="31"/>
      <c r="C291" s="22"/>
      <c r="D291" s="22" t="s">
        <v>396</v>
      </c>
      <c r="E291" s="31">
        <v>2</v>
      </c>
      <c r="F291" s="32">
        <v>9</v>
      </c>
      <c r="G291" s="33"/>
      <c r="H291" s="34"/>
      <c r="I291" s="35">
        <f>ROUND(PRODUCT(E291:H291),2)</f>
        <v>18</v>
      </c>
      <c r="J291" s="31"/>
      <c r="K291" s="31"/>
      <c r="L291" s="31"/>
      <c r="M291" s="31"/>
      <c r="N291" s="31"/>
    </row>
    <row r="292" spans="2:14" ht="10.5" customHeight="1" thickTop="1" thickBot="1" x14ac:dyDescent="0.2">
      <c r="B292" s="31"/>
      <c r="C292" s="22"/>
      <c r="D292" s="31"/>
      <c r="E292" s="31"/>
      <c r="F292" s="32"/>
      <c r="G292" s="33"/>
      <c r="H292" s="34"/>
      <c r="I292" s="35"/>
      <c r="J292" s="31"/>
      <c r="K292" s="31"/>
      <c r="L292" s="31"/>
      <c r="M292" s="31"/>
      <c r="N292" s="31" t="s">
        <v>397</v>
      </c>
    </row>
    <row r="293" spans="2:14" ht="10.5" customHeight="1" thickTop="1" thickBot="1" x14ac:dyDescent="0.2">
      <c r="B293" s="31"/>
      <c r="C293" s="22"/>
      <c r="D293" s="31" t="s">
        <v>398</v>
      </c>
      <c r="E293" s="31"/>
      <c r="F293" s="32"/>
      <c r="G293" s="33"/>
      <c r="H293" s="34"/>
      <c r="I293" s="35">
        <f>ROUND(SUM(I289:I292),2)</f>
        <v>44</v>
      </c>
      <c r="J293" s="31">
        <v>269.58</v>
      </c>
      <c r="K293" s="31">
        <f>ROUND(PRODUCT(I293:J293),2)</f>
        <v>11861.52</v>
      </c>
      <c r="L293" s="31"/>
      <c r="M293" s="31"/>
      <c r="N293" s="31"/>
    </row>
    <row r="294" spans="2:14" ht="10.5" customHeight="1" thickTop="1" thickBot="1" x14ac:dyDescent="0.2">
      <c r="B294" s="31"/>
      <c r="C294" s="22"/>
      <c r="D294" s="31" t="s">
        <v>399</v>
      </c>
      <c r="E294" s="31"/>
      <c r="F294" s="32"/>
      <c r="G294" s="33"/>
      <c r="H294" s="34"/>
      <c r="I294" s="35"/>
      <c r="J294" s="31"/>
      <c r="K294" s="31"/>
      <c r="L294" s="31"/>
      <c r="M294" s="31"/>
      <c r="N294" s="31"/>
    </row>
    <row r="295" spans="2:14" ht="152.1" customHeight="1" thickTop="1" thickBot="1" x14ac:dyDescent="0.2">
      <c r="B295" s="31" t="s">
        <v>400</v>
      </c>
      <c r="C295" s="22" t="s">
        <v>401</v>
      </c>
      <c r="D295" s="48" t="s">
        <v>402</v>
      </c>
      <c r="E295" s="31"/>
      <c r="F295" s="32"/>
      <c r="G295" s="33"/>
      <c r="H295" s="34"/>
      <c r="I295" s="35"/>
      <c r="J295" s="31"/>
      <c r="K295" s="31"/>
      <c r="L295" s="31"/>
      <c r="M295" s="31"/>
      <c r="N295" s="31"/>
    </row>
    <row r="296" spans="2:14" ht="10.5" customHeight="1" thickTop="1" thickBot="1" x14ac:dyDescent="0.2">
      <c r="B296" s="31"/>
      <c r="C296" s="22"/>
      <c r="D296" s="22" t="s">
        <v>403</v>
      </c>
      <c r="E296" s="31"/>
      <c r="F296" s="32"/>
      <c r="G296" s="33"/>
      <c r="H296" s="34"/>
      <c r="I296" s="35"/>
      <c r="J296" s="31"/>
      <c r="K296" s="31"/>
      <c r="L296" s="31"/>
      <c r="M296" s="31"/>
      <c r="N296" s="31"/>
    </row>
    <row r="297" spans="2:14" ht="10.5" customHeight="1" thickTop="1" thickBot="1" x14ac:dyDescent="0.2">
      <c r="B297" s="31"/>
      <c r="C297" s="22"/>
      <c r="D297" s="22" t="s">
        <v>404</v>
      </c>
      <c r="E297" s="31">
        <v>6</v>
      </c>
      <c r="F297" s="32"/>
      <c r="G297" s="33"/>
      <c r="H297" s="34"/>
      <c r="I297" s="35">
        <f>ROUND(PRODUCT(E297:H297),2)</f>
        <v>6</v>
      </c>
      <c r="J297" s="31"/>
      <c r="K297" s="31"/>
      <c r="L297" s="31"/>
      <c r="M297" s="31"/>
      <c r="N297" s="31"/>
    </row>
    <row r="298" spans="2:14" ht="10.5" customHeight="1" thickTop="1" thickBot="1" x14ac:dyDescent="0.2">
      <c r="B298" s="31"/>
      <c r="C298" s="22"/>
      <c r="D298" s="31"/>
      <c r="E298" s="31"/>
      <c r="F298" s="32"/>
      <c r="G298" s="33"/>
      <c r="H298" s="34"/>
      <c r="I298" s="35"/>
      <c r="J298" s="31"/>
      <c r="K298" s="31"/>
      <c r="L298" s="31"/>
      <c r="M298" s="31"/>
      <c r="N298" s="31" t="s">
        <v>405</v>
      </c>
    </row>
    <row r="299" spans="2:14" ht="10.5" customHeight="1" thickTop="1" thickBot="1" x14ac:dyDescent="0.2">
      <c r="B299" s="31"/>
      <c r="C299" s="22"/>
      <c r="D299" s="31" t="s">
        <v>406</v>
      </c>
      <c r="E299" s="31"/>
      <c r="F299" s="32"/>
      <c r="G299" s="33"/>
      <c r="H299" s="34"/>
      <c r="I299" s="35">
        <f>ROUND(SUM(I296:I298),2)</f>
        <v>6</v>
      </c>
      <c r="J299" s="31">
        <v>493.67</v>
      </c>
      <c r="K299" s="31">
        <f>ROUND(PRODUCT(I299:J299),2)</f>
        <v>2962.02</v>
      </c>
      <c r="L299" s="31"/>
      <c r="M299" s="31"/>
      <c r="N299" s="31"/>
    </row>
    <row r="300" spans="2:14" ht="10.5" customHeight="1" thickTop="1" thickBot="1" x14ac:dyDescent="0.2">
      <c r="B300" s="31"/>
      <c r="C300" s="22"/>
      <c r="D300" s="31" t="s">
        <v>407</v>
      </c>
      <c r="E300" s="31"/>
      <c r="F300" s="32"/>
      <c r="G300" s="33"/>
      <c r="H300" s="34"/>
      <c r="I300" s="35"/>
      <c r="J300" s="31"/>
      <c r="K300" s="31"/>
      <c r="L300" s="31"/>
      <c r="M300" s="31"/>
      <c r="N300" s="31"/>
    </row>
    <row r="301" spans="2:14" ht="208.15" customHeight="1" thickTop="1" thickBot="1" x14ac:dyDescent="0.2">
      <c r="B301" s="31" t="s">
        <v>408</v>
      </c>
      <c r="C301" s="22" t="s">
        <v>409</v>
      </c>
      <c r="D301" s="48" t="s">
        <v>410</v>
      </c>
      <c r="E301" s="31"/>
      <c r="F301" s="32"/>
      <c r="G301" s="33"/>
      <c r="H301" s="34"/>
      <c r="I301" s="35"/>
      <c r="J301" s="31"/>
      <c r="K301" s="31"/>
      <c r="L301" s="31"/>
      <c r="M301" s="31"/>
      <c r="N301" s="31"/>
    </row>
    <row r="302" spans="2:14" ht="10.5" customHeight="1" thickTop="1" thickBot="1" x14ac:dyDescent="0.2">
      <c r="B302" s="31"/>
      <c r="C302" s="22"/>
      <c r="D302" s="22" t="s">
        <v>411</v>
      </c>
      <c r="E302" s="31"/>
      <c r="F302" s="32"/>
      <c r="G302" s="33"/>
      <c r="H302" s="34"/>
      <c r="I302" s="35"/>
      <c r="J302" s="31"/>
      <c r="K302" s="31"/>
      <c r="L302" s="31"/>
      <c r="M302" s="31"/>
      <c r="N302" s="31"/>
    </row>
    <row r="303" spans="2:14" ht="10.5" customHeight="1" thickTop="1" thickBot="1" x14ac:dyDescent="0.2">
      <c r="B303" s="31"/>
      <c r="C303" s="22"/>
      <c r="D303" s="22" t="s">
        <v>412</v>
      </c>
      <c r="E303" s="31">
        <v>2</v>
      </c>
      <c r="F303" s="32"/>
      <c r="G303" s="33"/>
      <c r="H303" s="34"/>
      <c r="I303" s="35">
        <f>ROUND(PRODUCT(E303:H303),2)</f>
        <v>2</v>
      </c>
      <c r="J303" s="31"/>
      <c r="K303" s="31"/>
      <c r="L303" s="31"/>
      <c r="M303" s="31"/>
      <c r="N303" s="31"/>
    </row>
    <row r="304" spans="2:14" ht="10.5" customHeight="1" thickTop="1" thickBot="1" x14ac:dyDescent="0.2">
      <c r="B304" s="31"/>
      <c r="C304" s="22"/>
      <c r="D304" s="31"/>
      <c r="E304" s="31"/>
      <c r="F304" s="32"/>
      <c r="G304" s="33"/>
      <c r="H304" s="34"/>
      <c r="I304" s="35"/>
      <c r="J304" s="31"/>
      <c r="K304" s="31"/>
      <c r="L304" s="31"/>
      <c r="M304" s="31"/>
      <c r="N304" s="31" t="s">
        <v>413</v>
      </c>
    </row>
    <row r="305" spans="2:14" ht="10.5" customHeight="1" thickTop="1" thickBot="1" x14ac:dyDescent="0.2">
      <c r="B305" s="31"/>
      <c r="C305" s="22"/>
      <c r="D305" s="31" t="s">
        <v>414</v>
      </c>
      <c r="E305" s="31"/>
      <c r="F305" s="32"/>
      <c r="G305" s="33"/>
      <c r="H305" s="34"/>
      <c r="I305" s="35">
        <f>ROUND(SUM(I302:I304),2)</f>
        <v>2</v>
      </c>
      <c r="J305" s="31">
        <v>279.27999999999997</v>
      </c>
      <c r="K305" s="31">
        <f>ROUND(PRODUCT(I305:J305),2)</f>
        <v>558.55999999999995</v>
      </c>
      <c r="L305" s="31"/>
      <c r="M305" s="31"/>
      <c r="N305" s="31"/>
    </row>
    <row r="306" spans="2:14" ht="10.5" customHeight="1" thickTop="1" thickBot="1" x14ac:dyDescent="0.2">
      <c r="B306" s="31"/>
      <c r="C306" s="22"/>
      <c r="D306" s="31" t="s">
        <v>415</v>
      </c>
      <c r="E306" s="31"/>
      <c r="F306" s="32"/>
      <c r="G306" s="33"/>
      <c r="H306" s="34"/>
      <c r="I306" s="35"/>
      <c r="J306" s="31"/>
      <c r="K306" s="31"/>
      <c r="L306" s="31"/>
      <c r="M306" s="31"/>
      <c r="N306" s="31"/>
    </row>
    <row r="307" spans="2:14" ht="45.4" customHeight="1" thickTop="1" thickBot="1" x14ac:dyDescent="0.2">
      <c r="B307" s="31" t="s">
        <v>416</v>
      </c>
      <c r="C307" s="22" t="s">
        <v>417</v>
      </c>
      <c r="D307" s="48" t="s">
        <v>418</v>
      </c>
      <c r="E307" s="31"/>
      <c r="F307" s="32"/>
      <c r="G307" s="33"/>
      <c r="H307" s="34"/>
      <c r="I307" s="35"/>
      <c r="J307" s="31"/>
      <c r="K307" s="31"/>
      <c r="L307" s="31"/>
      <c r="M307" s="31"/>
      <c r="N307" s="31"/>
    </row>
    <row r="308" spans="2:14" ht="10.5" customHeight="1" thickTop="1" thickBot="1" x14ac:dyDescent="0.2">
      <c r="B308" s="31"/>
      <c r="C308" s="22"/>
      <c r="D308" s="22" t="s">
        <v>419</v>
      </c>
      <c r="E308" s="31"/>
      <c r="F308" s="32"/>
      <c r="G308" s="33"/>
      <c r="H308" s="34"/>
      <c r="I308" s="35"/>
      <c r="J308" s="31"/>
      <c r="K308" s="31"/>
      <c r="L308" s="31"/>
      <c r="M308" s="31"/>
      <c r="N308" s="31"/>
    </row>
    <row r="309" spans="2:14" ht="10.5" customHeight="1" thickTop="1" thickBot="1" x14ac:dyDescent="0.2">
      <c r="B309" s="31"/>
      <c r="C309" s="22"/>
      <c r="D309" s="22" t="s">
        <v>420</v>
      </c>
      <c r="E309" s="31">
        <v>3</v>
      </c>
      <c r="F309" s="32"/>
      <c r="G309" s="33"/>
      <c r="H309" s="34"/>
      <c r="I309" s="35">
        <f>ROUND(PRODUCT(E309:H309),2)</f>
        <v>3</v>
      </c>
      <c r="J309" s="31"/>
      <c r="K309" s="31"/>
      <c r="L309" s="31"/>
      <c r="M309" s="31"/>
      <c r="N309" s="31"/>
    </row>
    <row r="310" spans="2:14" ht="10.5" customHeight="1" thickTop="1" thickBot="1" x14ac:dyDescent="0.2">
      <c r="B310" s="31"/>
      <c r="C310" s="22"/>
      <c r="D310" s="31"/>
      <c r="E310" s="31"/>
      <c r="F310" s="32"/>
      <c r="G310" s="33"/>
      <c r="H310" s="34"/>
      <c r="I310" s="35"/>
      <c r="J310" s="31"/>
      <c r="K310" s="31"/>
      <c r="L310" s="31"/>
      <c r="M310" s="31"/>
      <c r="N310" s="31" t="s">
        <v>421</v>
      </c>
    </row>
    <row r="311" spans="2:14" ht="10.5" customHeight="1" thickTop="1" thickBot="1" x14ac:dyDescent="0.2">
      <c r="B311" s="31"/>
      <c r="C311" s="22"/>
      <c r="D311" s="31" t="s">
        <v>422</v>
      </c>
      <c r="E311" s="31"/>
      <c r="F311" s="32"/>
      <c r="G311" s="33"/>
      <c r="H311" s="34"/>
      <c r="I311" s="35">
        <f>ROUND(SUM(I308:I310),2)</f>
        <v>3</v>
      </c>
      <c r="J311" s="31">
        <v>191.05</v>
      </c>
      <c r="K311" s="31">
        <f>ROUND(PRODUCT(I311:J311),2)</f>
        <v>573.15</v>
      </c>
      <c r="L311" s="31"/>
      <c r="M311" s="31"/>
      <c r="N311" s="31"/>
    </row>
    <row r="312" spans="2:14" ht="10.5" customHeight="1" thickTop="1" thickBot="1" x14ac:dyDescent="0.2">
      <c r="B312" s="31"/>
      <c r="C312" s="22"/>
      <c r="D312" s="31" t="s">
        <v>423</v>
      </c>
      <c r="E312" s="31"/>
      <c r="F312" s="32"/>
      <c r="G312" s="33"/>
      <c r="H312" s="34"/>
      <c r="I312" s="35"/>
      <c r="J312" s="31"/>
      <c r="K312" s="31"/>
      <c r="L312" s="31"/>
      <c r="M312" s="31"/>
      <c r="N312" s="31"/>
    </row>
    <row r="313" spans="2:14" ht="46.35" customHeight="1" thickTop="1" thickBot="1" x14ac:dyDescent="0.2">
      <c r="B313" s="31" t="s">
        <v>424</v>
      </c>
      <c r="C313" s="22" t="s">
        <v>425</v>
      </c>
      <c r="D313" s="48" t="s">
        <v>426</v>
      </c>
      <c r="E313" s="31"/>
      <c r="F313" s="32"/>
      <c r="G313" s="33"/>
      <c r="H313" s="34"/>
      <c r="I313" s="35"/>
      <c r="J313" s="31"/>
      <c r="K313" s="31"/>
      <c r="L313" s="31"/>
      <c r="M313" s="31"/>
      <c r="N313" s="31"/>
    </row>
    <row r="314" spans="2:14" ht="10.5" customHeight="1" thickTop="1" thickBot="1" x14ac:dyDescent="0.2">
      <c r="B314" s="31"/>
      <c r="C314" s="22"/>
      <c r="D314" s="22" t="s">
        <v>427</v>
      </c>
      <c r="E314" s="31"/>
      <c r="F314" s="32"/>
      <c r="G314" s="33"/>
      <c r="H314" s="34"/>
      <c r="I314" s="35"/>
      <c r="J314" s="31"/>
      <c r="K314" s="31"/>
      <c r="L314" s="31"/>
      <c r="M314" s="31"/>
      <c r="N314" s="31"/>
    </row>
    <row r="315" spans="2:14" ht="10.5" customHeight="1" thickTop="1" thickBot="1" x14ac:dyDescent="0.2">
      <c r="B315" s="31"/>
      <c r="C315" s="22"/>
      <c r="D315" s="22" t="s">
        <v>428</v>
      </c>
      <c r="E315" s="31">
        <v>3</v>
      </c>
      <c r="F315" s="32"/>
      <c r="G315" s="33"/>
      <c r="H315" s="34"/>
      <c r="I315" s="35">
        <f>ROUND(PRODUCT(E315:H315),2)</f>
        <v>3</v>
      </c>
      <c r="J315" s="31"/>
      <c r="K315" s="31"/>
      <c r="L315" s="31"/>
      <c r="M315" s="31"/>
      <c r="N315" s="31"/>
    </row>
    <row r="316" spans="2:14" ht="10.5" customHeight="1" thickTop="1" thickBot="1" x14ac:dyDescent="0.2">
      <c r="B316" s="31"/>
      <c r="C316" s="22"/>
      <c r="D316" s="31"/>
      <c r="E316" s="31"/>
      <c r="F316" s="32"/>
      <c r="G316" s="33"/>
      <c r="H316" s="34"/>
      <c r="I316" s="35"/>
      <c r="J316" s="31"/>
      <c r="K316" s="31"/>
      <c r="L316" s="31"/>
      <c r="M316" s="31"/>
      <c r="N316" s="31" t="s">
        <v>429</v>
      </c>
    </row>
    <row r="317" spans="2:14" ht="10.5" customHeight="1" thickTop="1" thickBot="1" x14ac:dyDescent="0.2">
      <c r="B317" s="31"/>
      <c r="C317" s="22"/>
      <c r="D317" s="31" t="s">
        <v>430</v>
      </c>
      <c r="E317" s="31"/>
      <c r="F317" s="32"/>
      <c r="G317" s="33"/>
      <c r="H317" s="34"/>
      <c r="I317" s="35">
        <f>ROUND(SUM(I314:I316),2)</f>
        <v>3</v>
      </c>
      <c r="J317" s="31">
        <v>26.63</v>
      </c>
      <c r="K317" s="31">
        <f>ROUND(PRODUCT(I317:J317),2)</f>
        <v>79.89</v>
      </c>
      <c r="L317" s="31"/>
      <c r="M317" s="31"/>
      <c r="N317" s="31"/>
    </row>
    <row r="318" spans="2:14" ht="10.5" customHeight="1" thickTop="1" thickBot="1" x14ac:dyDescent="0.2">
      <c r="B318" s="31"/>
      <c r="C318" s="22"/>
      <c r="D318" s="31" t="s">
        <v>431</v>
      </c>
      <c r="E318" s="31"/>
      <c r="F318" s="32"/>
      <c r="G318" s="33"/>
      <c r="H318" s="34"/>
      <c r="I318" s="35"/>
      <c r="J318" s="31"/>
      <c r="K318" s="31"/>
      <c r="L318" s="31"/>
      <c r="M318" s="31"/>
      <c r="N318" s="31"/>
    </row>
    <row r="319" spans="2:14" ht="100.15" customHeight="1" thickTop="1" thickBot="1" x14ac:dyDescent="0.2">
      <c r="B319" s="31" t="s">
        <v>432</v>
      </c>
      <c r="C319" s="22" t="s">
        <v>433</v>
      </c>
      <c r="D319" s="48" t="s">
        <v>434</v>
      </c>
      <c r="E319" s="31"/>
      <c r="F319" s="32"/>
      <c r="G319" s="33"/>
      <c r="H319" s="34"/>
      <c r="I319" s="35"/>
      <c r="J319" s="31"/>
      <c r="K319" s="31"/>
      <c r="L319" s="31"/>
      <c r="M319" s="31"/>
      <c r="N319" s="31"/>
    </row>
    <row r="320" spans="2:14" ht="10.5" customHeight="1" thickTop="1" thickBot="1" x14ac:dyDescent="0.2">
      <c r="B320" s="31"/>
      <c r="C320" s="22"/>
      <c r="D320" s="22" t="s">
        <v>435</v>
      </c>
      <c r="E320" s="31"/>
      <c r="F320" s="32"/>
      <c r="G320" s="33"/>
      <c r="H320" s="34"/>
      <c r="I320" s="35"/>
      <c r="J320" s="31"/>
      <c r="K320" s="31"/>
      <c r="L320" s="31"/>
      <c r="M320" s="31"/>
      <c r="N320" s="31"/>
    </row>
    <row r="321" spans="2:14" ht="10.5" customHeight="1" thickTop="1" thickBot="1" x14ac:dyDescent="0.2">
      <c r="B321" s="31"/>
      <c r="C321" s="22"/>
      <c r="D321" s="22" t="s">
        <v>436</v>
      </c>
      <c r="E321" s="31">
        <v>1</v>
      </c>
      <c r="F321" s="32"/>
      <c r="G321" s="33"/>
      <c r="H321" s="34"/>
      <c r="I321" s="35">
        <f>ROUND(PRODUCT(E321:H321),2)</f>
        <v>1</v>
      </c>
      <c r="J321" s="31"/>
      <c r="K321" s="31"/>
      <c r="L321" s="31"/>
      <c r="M321" s="31"/>
      <c r="N321" s="31"/>
    </row>
    <row r="322" spans="2:14" ht="10.5" customHeight="1" thickTop="1" thickBot="1" x14ac:dyDescent="0.2">
      <c r="B322" s="31"/>
      <c r="C322" s="22"/>
      <c r="D322" s="31"/>
      <c r="E322" s="31"/>
      <c r="F322" s="32"/>
      <c r="G322" s="33"/>
      <c r="H322" s="34"/>
      <c r="I322" s="35"/>
      <c r="J322" s="31"/>
      <c r="K322" s="31"/>
      <c r="L322" s="31"/>
      <c r="M322" s="31"/>
      <c r="N322" s="31" t="s">
        <v>437</v>
      </c>
    </row>
    <row r="323" spans="2:14" ht="10.5" customHeight="1" thickTop="1" thickBot="1" x14ac:dyDescent="0.2">
      <c r="B323" s="31"/>
      <c r="C323" s="22"/>
      <c r="D323" s="31" t="s">
        <v>438</v>
      </c>
      <c r="E323" s="31"/>
      <c r="F323" s="32"/>
      <c r="G323" s="33"/>
      <c r="H323" s="34"/>
      <c r="I323" s="35">
        <f>ROUND(SUM(I320:I322),2)</f>
        <v>1</v>
      </c>
      <c r="J323" s="31">
        <v>413.52</v>
      </c>
      <c r="K323" s="31">
        <f>ROUND(PRODUCT(I323:J323),2)</f>
        <v>413.52</v>
      </c>
      <c r="L323" s="31"/>
      <c r="M323" s="31"/>
      <c r="N323" s="31"/>
    </row>
    <row r="324" spans="2:14" ht="10.5" customHeight="1" thickTop="1" thickBot="1" x14ac:dyDescent="0.2">
      <c r="B324" s="31"/>
      <c r="C324" s="22"/>
      <c r="D324" s="31" t="s">
        <v>439</v>
      </c>
      <c r="E324" s="31"/>
      <c r="F324" s="32"/>
      <c r="G324" s="33"/>
      <c r="H324" s="34"/>
      <c r="I324" s="35"/>
      <c r="J324" s="31"/>
      <c r="K324" s="31"/>
      <c r="L324" s="31"/>
      <c r="M324" s="31"/>
      <c r="N324" s="31"/>
    </row>
    <row r="325" spans="2:14" ht="54" customHeight="1" thickTop="1" thickBot="1" x14ac:dyDescent="0.2">
      <c r="B325" s="31" t="s">
        <v>440</v>
      </c>
      <c r="C325" s="22" t="s">
        <v>441</v>
      </c>
      <c r="D325" s="48" t="s">
        <v>442</v>
      </c>
      <c r="E325" s="31"/>
      <c r="F325" s="32"/>
      <c r="G325" s="33"/>
      <c r="H325" s="34"/>
      <c r="I325" s="35"/>
      <c r="J325" s="31"/>
      <c r="K325" s="31"/>
      <c r="L325" s="31"/>
      <c r="M325" s="31"/>
      <c r="N325" s="31"/>
    </row>
    <row r="326" spans="2:14" ht="10.5" customHeight="1" thickTop="1" thickBot="1" x14ac:dyDescent="0.2">
      <c r="B326" s="31"/>
      <c r="C326" s="22"/>
      <c r="D326" s="22" t="s">
        <v>443</v>
      </c>
      <c r="E326" s="31"/>
      <c r="F326" s="32"/>
      <c r="G326" s="33"/>
      <c r="H326" s="34"/>
      <c r="I326" s="35"/>
      <c r="J326" s="31"/>
      <c r="K326" s="31"/>
      <c r="L326" s="31"/>
      <c r="M326" s="31"/>
      <c r="N326" s="31"/>
    </row>
    <row r="327" spans="2:14" ht="10.5" customHeight="1" thickTop="1" thickBot="1" x14ac:dyDescent="0.2">
      <c r="B327" s="31"/>
      <c r="C327" s="22"/>
      <c r="D327" s="22" t="s">
        <v>444</v>
      </c>
      <c r="E327" s="31">
        <v>1</v>
      </c>
      <c r="F327" s="32"/>
      <c r="G327" s="33"/>
      <c r="H327" s="34"/>
      <c r="I327" s="35">
        <f>ROUND(PRODUCT(E327:H327),2)</f>
        <v>1</v>
      </c>
      <c r="J327" s="31"/>
      <c r="K327" s="31"/>
      <c r="L327" s="31"/>
      <c r="M327" s="31"/>
      <c r="N327" s="31"/>
    </row>
    <row r="328" spans="2:14" ht="10.5" customHeight="1" thickTop="1" thickBot="1" x14ac:dyDescent="0.2">
      <c r="B328" s="31"/>
      <c r="C328" s="22"/>
      <c r="D328" s="31"/>
      <c r="E328" s="31"/>
      <c r="F328" s="32"/>
      <c r="G328" s="33"/>
      <c r="H328" s="34"/>
      <c r="I328" s="35"/>
      <c r="J328" s="31"/>
      <c r="K328" s="31"/>
      <c r="L328" s="31"/>
      <c r="M328" s="31"/>
      <c r="N328" s="31" t="s">
        <v>445</v>
      </c>
    </row>
    <row r="329" spans="2:14" ht="10.5" customHeight="1" thickTop="1" thickBot="1" x14ac:dyDescent="0.2">
      <c r="B329" s="31"/>
      <c r="C329" s="22"/>
      <c r="D329" s="31" t="s">
        <v>446</v>
      </c>
      <c r="E329" s="31"/>
      <c r="F329" s="32"/>
      <c r="G329" s="33"/>
      <c r="H329" s="34"/>
      <c r="I329" s="35">
        <f>ROUND(SUM(I326:I328),2)</f>
        <v>1</v>
      </c>
      <c r="J329" s="31">
        <v>44.05</v>
      </c>
      <c r="K329" s="31">
        <f>ROUND(PRODUCT(I329:J329),2)</f>
        <v>44.05</v>
      </c>
      <c r="L329" s="31"/>
      <c r="M329" s="31"/>
      <c r="N329" s="31"/>
    </row>
    <row r="330" spans="2:14" ht="10.5" customHeight="1" thickTop="1" thickBot="1" x14ac:dyDescent="0.2">
      <c r="B330" s="31"/>
      <c r="C330" s="22"/>
      <c r="D330" s="31" t="s">
        <v>447</v>
      </c>
      <c r="E330" s="31"/>
      <c r="F330" s="32"/>
      <c r="G330" s="33"/>
      <c r="H330" s="34"/>
      <c r="I330" s="35"/>
      <c r="J330" s="31"/>
      <c r="K330" s="31"/>
      <c r="L330" s="31"/>
      <c r="M330" s="31"/>
      <c r="N330" s="31"/>
    </row>
    <row r="331" spans="2:14" ht="59.1" customHeight="1" thickTop="1" thickBot="1" x14ac:dyDescent="0.2">
      <c r="B331" s="31" t="s">
        <v>448</v>
      </c>
      <c r="C331" s="22" t="s">
        <v>449</v>
      </c>
      <c r="D331" s="48" t="s">
        <v>450</v>
      </c>
      <c r="E331" s="31"/>
      <c r="F331" s="32"/>
      <c r="G331" s="33"/>
      <c r="H331" s="34"/>
      <c r="I331" s="35"/>
      <c r="J331" s="31"/>
      <c r="K331" s="31"/>
      <c r="L331" s="31"/>
      <c r="M331" s="31"/>
      <c r="N331" s="31"/>
    </row>
    <row r="332" spans="2:14" ht="10.5" customHeight="1" thickTop="1" thickBot="1" x14ac:dyDescent="0.2">
      <c r="B332" s="31"/>
      <c r="C332" s="22"/>
      <c r="D332" s="22" t="s">
        <v>451</v>
      </c>
      <c r="E332" s="31"/>
      <c r="F332" s="32"/>
      <c r="G332" s="33"/>
      <c r="H332" s="34"/>
      <c r="I332" s="35"/>
      <c r="J332" s="31"/>
      <c r="K332" s="31"/>
      <c r="L332" s="31"/>
      <c r="M332" s="31"/>
      <c r="N332" s="31"/>
    </row>
    <row r="333" spans="2:14" ht="10.5" customHeight="1" thickTop="1" thickBot="1" x14ac:dyDescent="0.2">
      <c r="B333" s="31"/>
      <c r="C333" s="22"/>
      <c r="D333" s="22" t="s">
        <v>452</v>
      </c>
      <c r="E333" s="31">
        <v>1</v>
      </c>
      <c r="F333" s="32"/>
      <c r="G333" s="33"/>
      <c r="H333" s="34"/>
      <c r="I333" s="35">
        <f>ROUND(PRODUCT(E333:H333),2)</f>
        <v>1</v>
      </c>
      <c r="J333" s="31"/>
      <c r="K333" s="31"/>
      <c r="L333" s="31"/>
      <c r="M333" s="31"/>
      <c r="N333" s="31"/>
    </row>
    <row r="334" spans="2:14" ht="10.5" customHeight="1" thickTop="1" thickBot="1" x14ac:dyDescent="0.2">
      <c r="B334" s="31"/>
      <c r="C334" s="22"/>
      <c r="D334" s="31"/>
      <c r="E334" s="31"/>
      <c r="F334" s="32"/>
      <c r="G334" s="33"/>
      <c r="H334" s="34"/>
      <c r="I334" s="35"/>
      <c r="J334" s="31"/>
      <c r="K334" s="31"/>
      <c r="L334" s="31"/>
      <c r="M334" s="31"/>
      <c r="N334" s="31" t="s">
        <v>453</v>
      </c>
    </row>
    <row r="335" spans="2:14" ht="10.5" customHeight="1" thickTop="1" thickBot="1" x14ac:dyDescent="0.2">
      <c r="B335" s="31"/>
      <c r="C335" s="22"/>
      <c r="D335" s="31" t="s">
        <v>454</v>
      </c>
      <c r="E335" s="31"/>
      <c r="F335" s="32"/>
      <c r="G335" s="33"/>
      <c r="H335" s="34"/>
      <c r="I335" s="35">
        <f>ROUND(SUM(I332:I334),2)</f>
        <v>1</v>
      </c>
      <c r="J335" s="31">
        <v>33.590000000000003</v>
      </c>
      <c r="K335" s="31">
        <f>ROUND(PRODUCT(I335:J335),2)</f>
        <v>33.590000000000003</v>
      </c>
      <c r="L335" s="31"/>
      <c r="M335" s="31"/>
      <c r="N335" s="31"/>
    </row>
    <row r="336" spans="2:14" ht="10.5" customHeight="1" thickTop="1" thickBot="1" x14ac:dyDescent="0.2">
      <c r="B336" s="31"/>
      <c r="C336" s="22"/>
      <c r="D336" s="31" t="s">
        <v>455</v>
      </c>
      <c r="E336" s="31"/>
      <c r="F336" s="32"/>
      <c r="G336" s="33"/>
      <c r="H336" s="34"/>
      <c r="I336" s="35"/>
      <c r="J336" s="31"/>
      <c r="K336" s="31"/>
      <c r="L336" s="31"/>
      <c r="M336" s="31"/>
      <c r="N336" s="31"/>
    </row>
    <row r="337" spans="2:14" ht="54" customHeight="1" thickTop="1" thickBot="1" x14ac:dyDescent="0.2">
      <c r="B337" s="31" t="s">
        <v>456</v>
      </c>
      <c r="C337" s="22" t="s">
        <v>457</v>
      </c>
      <c r="D337" s="48" t="s">
        <v>458</v>
      </c>
      <c r="E337" s="31"/>
      <c r="F337" s="32"/>
      <c r="G337" s="33"/>
      <c r="H337" s="34"/>
      <c r="I337" s="35"/>
      <c r="J337" s="31"/>
      <c r="K337" s="31"/>
      <c r="L337" s="31"/>
      <c r="M337" s="31"/>
      <c r="N337" s="31"/>
    </row>
    <row r="338" spans="2:14" ht="10.5" customHeight="1" thickTop="1" thickBot="1" x14ac:dyDescent="0.2">
      <c r="B338" s="31"/>
      <c r="C338" s="22"/>
      <c r="D338" s="22" t="s">
        <v>459</v>
      </c>
      <c r="E338" s="31"/>
      <c r="F338" s="32"/>
      <c r="G338" s="33"/>
      <c r="H338" s="34"/>
      <c r="I338" s="35"/>
      <c r="J338" s="31"/>
      <c r="K338" s="31"/>
      <c r="L338" s="31"/>
      <c r="M338" s="31"/>
      <c r="N338" s="31"/>
    </row>
    <row r="339" spans="2:14" ht="10.5" customHeight="1" thickTop="1" thickBot="1" x14ac:dyDescent="0.2">
      <c r="B339" s="31"/>
      <c r="C339" s="22"/>
      <c r="D339" s="22" t="s">
        <v>460</v>
      </c>
      <c r="E339" s="31"/>
      <c r="F339" s="32"/>
      <c r="G339" s="33"/>
      <c r="H339" s="34">
        <v>0</v>
      </c>
      <c r="I339" s="35">
        <f t="shared" ref="I339:I351" si="1">ROUND(PRODUCT(E339:H339),2)</f>
        <v>0</v>
      </c>
      <c r="J339" s="31"/>
      <c r="K339" s="31"/>
      <c r="L339" s="31"/>
      <c r="M339" s="31"/>
      <c r="N339" s="31"/>
    </row>
    <row r="340" spans="2:14" ht="10.5" customHeight="1" thickTop="1" thickBot="1" x14ac:dyDescent="0.2">
      <c r="B340" s="31"/>
      <c r="C340" s="22"/>
      <c r="D340" s="22" t="s">
        <v>461</v>
      </c>
      <c r="E340" s="31"/>
      <c r="F340" s="32"/>
      <c r="G340" s="33"/>
      <c r="H340" s="34">
        <v>0</v>
      </c>
      <c r="I340" s="35">
        <f t="shared" si="1"/>
        <v>0</v>
      </c>
      <c r="J340" s="31"/>
      <c r="K340" s="31"/>
      <c r="L340" s="31"/>
      <c r="M340" s="31"/>
      <c r="N340" s="31"/>
    </row>
    <row r="341" spans="2:14" ht="10.5" customHeight="1" thickTop="1" thickBot="1" x14ac:dyDescent="0.2">
      <c r="B341" s="31"/>
      <c r="C341" s="22"/>
      <c r="D341" s="22" t="s">
        <v>462</v>
      </c>
      <c r="E341" s="31"/>
      <c r="F341" s="32">
        <v>13.11</v>
      </c>
      <c r="G341" s="33">
        <v>9.7200000000000006</v>
      </c>
      <c r="H341" s="34"/>
      <c r="I341" s="35">
        <f t="shared" si="1"/>
        <v>127.43</v>
      </c>
      <c r="J341" s="31"/>
      <c r="K341" s="31"/>
      <c r="L341" s="31"/>
      <c r="M341" s="31"/>
      <c r="N341" s="31"/>
    </row>
    <row r="342" spans="2:14" ht="10.5" customHeight="1" thickTop="1" thickBot="1" x14ac:dyDescent="0.2">
      <c r="B342" s="31"/>
      <c r="C342" s="22"/>
      <c r="D342" s="22" t="s">
        <v>463</v>
      </c>
      <c r="E342" s="31"/>
      <c r="F342" s="32">
        <v>3.22</v>
      </c>
      <c r="G342" s="33">
        <v>3.83</v>
      </c>
      <c r="H342" s="34"/>
      <c r="I342" s="35">
        <f t="shared" si="1"/>
        <v>12.33</v>
      </c>
      <c r="J342" s="31"/>
      <c r="K342" s="31"/>
      <c r="L342" s="31"/>
      <c r="M342" s="31"/>
      <c r="N342" s="31"/>
    </row>
    <row r="343" spans="2:14" ht="10.5" customHeight="1" thickTop="1" thickBot="1" x14ac:dyDescent="0.2">
      <c r="B343" s="31"/>
      <c r="C343" s="22"/>
      <c r="D343" s="22" t="s">
        <v>464</v>
      </c>
      <c r="E343" s="31"/>
      <c r="F343" s="32">
        <v>3.19</v>
      </c>
      <c r="G343" s="33">
        <v>5.65</v>
      </c>
      <c r="H343" s="34"/>
      <c r="I343" s="35">
        <f t="shared" si="1"/>
        <v>18.02</v>
      </c>
      <c r="J343" s="31"/>
      <c r="K343" s="31"/>
      <c r="L343" s="31"/>
      <c r="M343" s="31"/>
      <c r="N343" s="31"/>
    </row>
    <row r="344" spans="2:14" ht="10.5" customHeight="1" thickTop="1" thickBot="1" x14ac:dyDescent="0.2">
      <c r="B344" s="31"/>
      <c r="C344" s="22"/>
      <c r="D344" s="22" t="s">
        <v>465</v>
      </c>
      <c r="E344" s="31"/>
      <c r="F344" s="32">
        <v>7.52</v>
      </c>
      <c r="G344" s="33">
        <v>5.79</v>
      </c>
      <c r="H344" s="34"/>
      <c r="I344" s="35">
        <f t="shared" si="1"/>
        <v>43.54</v>
      </c>
      <c r="J344" s="31"/>
      <c r="K344" s="31"/>
      <c r="L344" s="31"/>
      <c r="M344" s="31"/>
      <c r="N344" s="31"/>
    </row>
    <row r="345" spans="2:14" ht="10.5" customHeight="1" thickTop="1" thickBot="1" x14ac:dyDescent="0.2">
      <c r="B345" s="31"/>
      <c r="C345" s="22"/>
      <c r="D345" s="22" t="s">
        <v>466</v>
      </c>
      <c r="E345" s="31"/>
      <c r="F345" s="32">
        <v>7.38</v>
      </c>
      <c r="G345" s="33">
        <v>4.79</v>
      </c>
      <c r="H345" s="34"/>
      <c r="I345" s="35">
        <f t="shared" si="1"/>
        <v>35.35</v>
      </c>
      <c r="J345" s="31"/>
      <c r="K345" s="31"/>
      <c r="L345" s="31"/>
      <c r="M345" s="31"/>
      <c r="N345" s="31"/>
    </row>
    <row r="346" spans="2:14" ht="10.5" customHeight="1" thickTop="1" thickBot="1" x14ac:dyDescent="0.2">
      <c r="B346" s="31"/>
      <c r="C346" s="22"/>
      <c r="D346" s="22" t="s">
        <v>467</v>
      </c>
      <c r="E346" s="31"/>
      <c r="F346" s="32">
        <v>4.5599999999999996</v>
      </c>
      <c r="G346" s="33">
        <v>5.88</v>
      </c>
      <c r="H346" s="34"/>
      <c r="I346" s="35">
        <f t="shared" si="1"/>
        <v>26.81</v>
      </c>
      <c r="J346" s="31"/>
      <c r="K346" s="31"/>
      <c r="L346" s="31"/>
      <c r="M346" s="31"/>
      <c r="N346" s="31"/>
    </row>
    <row r="347" spans="2:14" ht="10.5" customHeight="1" thickTop="1" thickBot="1" x14ac:dyDescent="0.2">
      <c r="B347" s="31"/>
      <c r="C347" s="22"/>
      <c r="D347" s="22" t="s">
        <v>468</v>
      </c>
      <c r="E347" s="31"/>
      <c r="F347" s="32">
        <v>10.119999999999999</v>
      </c>
      <c r="G347" s="33">
        <v>4.75</v>
      </c>
      <c r="H347" s="34"/>
      <c r="I347" s="35">
        <f t="shared" si="1"/>
        <v>48.07</v>
      </c>
      <c r="J347" s="31"/>
      <c r="K347" s="31"/>
      <c r="L347" s="31"/>
      <c r="M347" s="31"/>
      <c r="N347" s="31"/>
    </row>
    <row r="348" spans="2:14" ht="10.5" customHeight="1" thickTop="1" thickBot="1" x14ac:dyDescent="0.2">
      <c r="B348" s="31"/>
      <c r="C348" s="22"/>
      <c r="D348" s="22" t="s">
        <v>469</v>
      </c>
      <c r="E348" s="31"/>
      <c r="F348" s="32">
        <v>2.92</v>
      </c>
      <c r="G348" s="33">
        <v>4.7699999999999996</v>
      </c>
      <c r="H348" s="34"/>
      <c r="I348" s="35">
        <f t="shared" si="1"/>
        <v>13.93</v>
      </c>
      <c r="J348" s="31"/>
      <c r="K348" s="31"/>
      <c r="L348" s="31"/>
      <c r="M348" s="31"/>
      <c r="N348" s="31"/>
    </row>
    <row r="349" spans="2:14" ht="10.5" customHeight="1" thickTop="1" thickBot="1" x14ac:dyDescent="0.2">
      <c r="B349" s="31"/>
      <c r="C349" s="22"/>
      <c r="D349" s="22" t="s">
        <v>470</v>
      </c>
      <c r="E349" s="31"/>
      <c r="F349" s="32">
        <v>8.4499999999999993</v>
      </c>
      <c r="G349" s="33">
        <v>5.64</v>
      </c>
      <c r="H349" s="34"/>
      <c r="I349" s="35">
        <f t="shared" si="1"/>
        <v>47.66</v>
      </c>
      <c r="J349" s="31"/>
      <c r="K349" s="31"/>
      <c r="L349" s="31"/>
      <c r="M349" s="31"/>
      <c r="N349" s="31"/>
    </row>
    <row r="350" spans="2:14" ht="10.5" customHeight="1" thickTop="1" thickBot="1" x14ac:dyDescent="0.2">
      <c r="B350" s="31"/>
      <c r="C350" s="22"/>
      <c r="D350" s="22" t="s">
        <v>471</v>
      </c>
      <c r="E350" s="31"/>
      <c r="F350" s="32">
        <v>4.41</v>
      </c>
      <c r="G350" s="33">
        <v>5.47</v>
      </c>
      <c r="H350" s="34"/>
      <c r="I350" s="35">
        <f t="shared" si="1"/>
        <v>24.12</v>
      </c>
      <c r="J350" s="31"/>
      <c r="K350" s="31"/>
      <c r="L350" s="31"/>
      <c r="M350" s="31"/>
      <c r="N350" s="31"/>
    </row>
    <row r="351" spans="2:14" ht="10.5" customHeight="1" thickTop="1" thickBot="1" x14ac:dyDescent="0.2">
      <c r="B351" s="31"/>
      <c r="C351" s="22"/>
      <c r="D351" s="22" t="s">
        <v>472</v>
      </c>
      <c r="E351" s="31"/>
      <c r="F351" s="32">
        <v>4.2699999999999996</v>
      </c>
      <c r="G351" s="33">
        <v>3.68</v>
      </c>
      <c r="H351" s="34"/>
      <c r="I351" s="35">
        <f t="shared" si="1"/>
        <v>15.71</v>
      </c>
      <c r="J351" s="31"/>
      <c r="K351" s="31"/>
      <c r="L351" s="31"/>
      <c r="M351" s="31"/>
      <c r="N351" s="31"/>
    </row>
    <row r="352" spans="2:14" ht="10.5" customHeight="1" thickTop="1" thickBot="1" x14ac:dyDescent="0.2">
      <c r="B352" s="31"/>
      <c r="C352" s="22"/>
      <c r="D352" s="31"/>
      <c r="E352" s="31"/>
      <c r="F352" s="32"/>
      <c r="G352" s="33"/>
      <c r="H352" s="34"/>
      <c r="I352" s="35"/>
      <c r="J352" s="31"/>
      <c r="K352" s="31"/>
      <c r="L352" s="31"/>
      <c r="M352" s="31"/>
      <c r="N352" s="31" t="s">
        <v>473</v>
      </c>
    </row>
    <row r="353" spans="2:14" ht="10.5" customHeight="1" thickTop="1" thickBot="1" x14ac:dyDescent="0.2">
      <c r="B353" s="31"/>
      <c r="C353" s="22"/>
      <c r="D353" s="31" t="s">
        <v>474</v>
      </c>
      <c r="E353" s="31"/>
      <c r="F353" s="32"/>
      <c r="G353" s="33"/>
      <c r="H353" s="34"/>
      <c r="I353" s="35">
        <f>ROUND(SUM(I338:I352),2)</f>
        <v>412.97</v>
      </c>
      <c r="J353" s="31">
        <v>4.83</v>
      </c>
      <c r="K353" s="31">
        <f>ROUND(PRODUCT(I353:J353),2)</f>
        <v>1994.65</v>
      </c>
      <c r="L353" s="31"/>
      <c r="M353" s="31"/>
      <c r="N353" s="31"/>
    </row>
    <row r="354" spans="2:14" ht="10.5" customHeight="1" thickTop="1" thickBot="1" x14ac:dyDescent="0.2">
      <c r="B354" s="31"/>
      <c r="C354" s="22"/>
      <c r="D354" s="31" t="s">
        <v>475</v>
      </c>
      <c r="E354" s="31"/>
      <c r="F354" s="32"/>
      <c r="G354" s="33"/>
      <c r="H354" s="34"/>
      <c r="I354" s="35"/>
      <c r="J354" s="31"/>
      <c r="K354" s="31"/>
      <c r="L354" s="31"/>
      <c r="M354" s="31"/>
      <c r="N354" s="31"/>
    </row>
    <row r="355" spans="2:14" ht="47.85" customHeight="1" thickTop="1" thickBot="1" x14ac:dyDescent="0.2">
      <c r="B355" s="31" t="s">
        <v>476</v>
      </c>
      <c r="C355" s="22" t="s">
        <v>477</v>
      </c>
      <c r="D355" s="48" t="s">
        <v>478</v>
      </c>
      <c r="E355" s="31"/>
      <c r="F355" s="32"/>
      <c r="G355" s="33"/>
      <c r="H355" s="34"/>
      <c r="I355" s="35"/>
      <c r="J355" s="31"/>
      <c r="K355" s="31"/>
      <c r="L355" s="31"/>
      <c r="M355" s="31"/>
      <c r="N355" s="31"/>
    </row>
    <row r="356" spans="2:14" ht="10.5" customHeight="1" thickTop="1" thickBot="1" x14ac:dyDescent="0.2">
      <c r="B356" s="31"/>
      <c r="C356" s="22"/>
      <c r="D356" s="22" t="s">
        <v>479</v>
      </c>
      <c r="E356" s="31"/>
      <c r="F356" s="32"/>
      <c r="G356" s="33"/>
      <c r="H356" s="34"/>
      <c r="I356" s="35"/>
      <c r="J356" s="31"/>
      <c r="K356" s="31"/>
      <c r="L356" s="31"/>
      <c r="M356" s="31"/>
      <c r="N356" s="31"/>
    </row>
    <row r="357" spans="2:14" ht="10.5" customHeight="1" thickTop="1" thickBot="1" x14ac:dyDescent="0.2">
      <c r="B357" s="31"/>
      <c r="C357" s="22"/>
      <c r="D357" s="22" t="s">
        <v>480</v>
      </c>
      <c r="E357" s="31">
        <v>6</v>
      </c>
      <c r="F357" s="32"/>
      <c r="G357" s="33"/>
      <c r="H357" s="34"/>
      <c r="I357" s="35">
        <f>ROUND(PRODUCT(E357:H357,412.97),2)</f>
        <v>2477.8200000000002</v>
      </c>
      <c r="J357" s="31"/>
      <c r="K357" s="31"/>
      <c r="L357" s="31"/>
      <c r="M357" s="31"/>
      <c r="N357" s="31"/>
    </row>
    <row r="358" spans="2:14" ht="10.5" customHeight="1" thickTop="1" thickBot="1" x14ac:dyDescent="0.2">
      <c r="B358" s="31"/>
      <c r="C358" s="22"/>
      <c r="D358" s="31"/>
      <c r="E358" s="31"/>
      <c r="F358" s="32"/>
      <c r="G358" s="33"/>
      <c r="H358" s="34"/>
      <c r="I358" s="35"/>
      <c r="J358" s="31"/>
      <c r="K358" s="31"/>
      <c r="L358" s="31"/>
      <c r="M358" s="31"/>
      <c r="N358" s="31" t="s">
        <v>481</v>
      </c>
    </row>
    <row r="359" spans="2:14" ht="10.5" customHeight="1" thickTop="1" thickBot="1" x14ac:dyDescent="0.2">
      <c r="B359" s="31"/>
      <c r="C359" s="22"/>
      <c r="D359" s="31" t="s">
        <v>482</v>
      </c>
      <c r="E359" s="31"/>
      <c r="F359" s="32"/>
      <c r="G359" s="33"/>
      <c r="H359" s="34"/>
      <c r="I359" s="35">
        <f>ROUND(SUM(I356:I358),2)</f>
        <v>2477.8200000000002</v>
      </c>
      <c r="J359" s="31">
        <v>1.56</v>
      </c>
      <c r="K359" s="31">
        <f>ROUND(PRODUCT(I359:J359),2)</f>
        <v>3865.4</v>
      </c>
      <c r="L359" s="31"/>
      <c r="M359" s="31"/>
      <c r="N359" s="31"/>
    </row>
    <row r="360" spans="2:14" ht="10.5" customHeight="1" thickTop="1" thickBot="1" x14ac:dyDescent="0.2">
      <c r="B360" s="31"/>
      <c r="C360" s="22"/>
      <c r="D360" s="31" t="s">
        <v>483</v>
      </c>
      <c r="E360" s="31"/>
      <c r="F360" s="32"/>
      <c r="G360" s="33"/>
      <c r="H360" s="34"/>
      <c r="I360" s="35"/>
      <c r="J360" s="31"/>
      <c r="K360" s="31"/>
      <c r="L360" s="31"/>
      <c r="M360" s="31"/>
      <c r="N360" s="31"/>
    </row>
    <row r="361" spans="2:14" ht="47.25" customHeight="1" thickTop="1" thickBot="1" x14ac:dyDescent="0.2">
      <c r="B361" s="31" t="s">
        <v>484</v>
      </c>
      <c r="C361" s="22" t="s">
        <v>485</v>
      </c>
      <c r="D361" s="48" t="s">
        <v>486</v>
      </c>
      <c r="E361" s="31"/>
      <c r="F361" s="32"/>
      <c r="G361" s="33"/>
      <c r="H361" s="34"/>
      <c r="I361" s="35"/>
      <c r="J361" s="31"/>
      <c r="K361" s="31"/>
      <c r="L361" s="31"/>
      <c r="M361" s="31"/>
      <c r="N361" s="31"/>
    </row>
    <row r="362" spans="2:14" ht="10.5" customHeight="1" thickTop="1" thickBot="1" x14ac:dyDescent="0.2">
      <c r="B362" s="31"/>
      <c r="C362" s="22"/>
      <c r="D362" s="22" t="s">
        <v>487</v>
      </c>
      <c r="E362" s="31"/>
      <c r="F362" s="32"/>
      <c r="G362" s="33"/>
      <c r="H362" s="34"/>
      <c r="I362" s="35"/>
      <c r="J362" s="31"/>
      <c r="K362" s="31"/>
      <c r="L362" s="31"/>
      <c r="M362" s="31"/>
      <c r="N362" s="31"/>
    </row>
    <row r="363" spans="2:14" ht="10.5" customHeight="1" thickTop="1" thickBot="1" x14ac:dyDescent="0.2">
      <c r="B363" s="31"/>
      <c r="C363" s="22"/>
      <c r="D363" s="22" t="s">
        <v>488</v>
      </c>
      <c r="E363" s="31"/>
      <c r="F363" s="32"/>
      <c r="G363" s="33"/>
      <c r="H363" s="34">
        <v>0</v>
      </c>
      <c r="I363" s="35">
        <f t="shared" ref="I363:I383" si="2">ROUND(PRODUCT(E363:H363),2)</f>
        <v>0</v>
      </c>
      <c r="J363" s="31"/>
      <c r="K363" s="31"/>
      <c r="L363" s="31"/>
      <c r="M363" s="31"/>
      <c r="N363" s="31"/>
    </row>
    <row r="364" spans="2:14" ht="10.5" customHeight="1" thickTop="1" thickBot="1" x14ac:dyDescent="0.2">
      <c r="B364" s="31"/>
      <c r="C364" s="22"/>
      <c r="D364" s="22" t="s">
        <v>489</v>
      </c>
      <c r="E364" s="31">
        <v>6.1</v>
      </c>
      <c r="F364" s="32"/>
      <c r="G364" s="33"/>
      <c r="H364" s="34"/>
      <c r="I364" s="35">
        <f t="shared" si="2"/>
        <v>6.1</v>
      </c>
      <c r="J364" s="31"/>
      <c r="K364" s="31"/>
      <c r="L364" s="31"/>
      <c r="M364" s="31"/>
      <c r="N364" s="31"/>
    </row>
    <row r="365" spans="2:14" ht="10.5" customHeight="1" thickTop="1" thickBot="1" x14ac:dyDescent="0.2">
      <c r="B365" s="31"/>
      <c r="C365" s="22"/>
      <c r="D365" s="22" t="s">
        <v>490</v>
      </c>
      <c r="E365" s="31">
        <v>17.04</v>
      </c>
      <c r="F365" s="32"/>
      <c r="G365" s="33"/>
      <c r="H365" s="34"/>
      <c r="I365" s="35">
        <f t="shared" si="2"/>
        <v>17.04</v>
      </c>
      <c r="J365" s="31"/>
      <c r="K365" s="31"/>
      <c r="L365" s="31"/>
      <c r="M365" s="31"/>
      <c r="N365" s="31"/>
    </row>
    <row r="366" spans="2:14" ht="10.5" customHeight="1" thickTop="1" thickBot="1" x14ac:dyDescent="0.2">
      <c r="B366" s="31"/>
      <c r="C366" s="22"/>
      <c r="D366" s="22" t="s">
        <v>491</v>
      </c>
      <c r="E366" s="31">
        <v>24.75</v>
      </c>
      <c r="F366" s="32"/>
      <c r="G366" s="33"/>
      <c r="H366" s="34"/>
      <c r="I366" s="35">
        <f t="shared" si="2"/>
        <v>24.75</v>
      </c>
      <c r="J366" s="31"/>
      <c r="K366" s="31"/>
      <c r="L366" s="31"/>
      <c r="M366" s="31"/>
      <c r="N366" s="31"/>
    </row>
    <row r="367" spans="2:14" ht="10.5" customHeight="1" thickTop="1" thickBot="1" x14ac:dyDescent="0.2">
      <c r="B367" s="31"/>
      <c r="C367" s="22"/>
      <c r="D367" s="22" t="s">
        <v>492</v>
      </c>
      <c r="E367" s="31">
        <v>49.86</v>
      </c>
      <c r="F367" s="32"/>
      <c r="G367" s="33"/>
      <c r="H367" s="34"/>
      <c r="I367" s="35">
        <f t="shared" si="2"/>
        <v>49.86</v>
      </c>
      <c r="J367" s="31"/>
      <c r="K367" s="31"/>
      <c r="L367" s="31"/>
      <c r="M367" s="31"/>
      <c r="N367" s="31"/>
    </row>
    <row r="368" spans="2:14" ht="10.5" customHeight="1" thickTop="1" thickBot="1" x14ac:dyDescent="0.2">
      <c r="B368" s="31"/>
      <c r="C368" s="22"/>
      <c r="D368" s="22" t="s">
        <v>493</v>
      </c>
      <c r="E368" s="31">
        <v>10.97</v>
      </c>
      <c r="F368" s="32"/>
      <c r="G368" s="33"/>
      <c r="H368" s="34"/>
      <c r="I368" s="35">
        <f t="shared" si="2"/>
        <v>10.97</v>
      </c>
      <c r="J368" s="31"/>
      <c r="K368" s="31"/>
      <c r="L368" s="31"/>
      <c r="M368" s="31"/>
      <c r="N368" s="31"/>
    </row>
    <row r="369" spans="2:14" ht="10.5" customHeight="1" thickTop="1" thickBot="1" x14ac:dyDescent="0.2">
      <c r="B369" s="31"/>
      <c r="C369" s="22"/>
      <c r="D369" s="22" t="s">
        <v>494</v>
      </c>
      <c r="E369" s="31">
        <v>4.91</v>
      </c>
      <c r="F369" s="32"/>
      <c r="G369" s="33"/>
      <c r="H369" s="34"/>
      <c r="I369" s="35">
        <f t="shared" si="2"/>
        <v>4.91</v>
      </c>
      <c r="J369" s="31"/>
      <c r="K369" s="31"/>
      <c r="L369" s="31"/>
      <c r="M369" s="31"/>
      <c r="N369" s="31"/>
    </row>
    <row r="370" spans="2:14" ht="10.5" customHeight="1" thickTop="1" thickBot="1" x14ac:dyDescent="0.2">
      <c r="B370" s="31"/>
      <c r="C370" s="22"/>
      <c r="D370" s="22" t="s">
        <v>495</v>
      </c>
      <c r="E370" s="31">
        <v>42.03</v>
      </c>
      <c r="F370" s="32"/>
      <c r="G370" s="33"/>
      <c r="H370" s="34"/>
      <c r="I370" s="35">
        <f t="shared" si="2"/>
        <v>42.03</v>
      </c>
      <c r="J370" s="31"/>
      <c r="K370" s="31"/>
      <c r="L370" s="31"/>
      <c r="M370" s="31"/>
      <c r="N370" s="31"/>
    </row>
    <row r="371" spans="2:14" ht="10.5" customHeight="1" thickTop="1" thickBot="1" x14ac:dyDescent="0.2">
      <c r="B371" s="31"/>
      <c r="C371" s="22"/>
      <c r="D371" s="22" t="s">
        <v>496</v>
      </c>
      <c r="E371" s="31"/>
      <c r="F371" s="32"/>
      <c r="G371" s="33"/>
      <c r="H371" s="34">
        <v>0</v>
      </c>
      <c r="I371" s="35">
        <f t="shared" si="2"/>
        <v>0</v>
      </c>
      <c r="J371" s="31"/>
      <c r="K371" s="31"/>
      <c r="L371" s="31"/>
      <c r="M371" s="31"/>
      <c r="N371" s="31"/>
    </row>
    <row r="372" spans="2:14" ht="10.5" customHeight="1" thickTop="1" thickBot="1" x14ac:dyDescent="0.2">
      <c r="B372" s="31"/>
      <c r="C372" s="22"/>
      <c r="D372" s="22" t="s">
        <v>497</v>
      </c>
      <c r="E372" s="31">
        <v>15.8</v>
      </c>
      <c r="F372" s="32"/>
      <c r="G372" s="33"/>
      <c r="H372" s="34"/>
      <c r="I372" s="35">
        <f t="shared" si="2"/>
        <v>15.8</v>
      </c>
      <c r="J372" s="31"/>
      <c r="K372" s="31"/>
      <c r="L372" s="31"/>
      <c r="M372" s="31"/>
      <c r="N372" s="31"/>
    </row>
    <row r="373" spans="2:14" ht="10.5" customHeight="1" thickTop="1" thickBot="1" x14ac:dyDescent="0.2">
      <c r="B373" s="31"/>
      <c r="C373" s="22"/>
      <c r="D373" s="22" t="s">
        <v>498</v>
      </c>
      <c r="E373" s="31">
        <v>6.25</v>
      </c>
      <c r="F373" s="32"/>
      <c r="G373" s="33"/>
      <c r="H373" s="34"/>
      <c r="I373" s="35">
        <f t="shared" si="2"/>
        <v>6.25</v>
      </c>
      <c r="J373" s="31"/>
      <c r="K373" s="31"/>
      <c r="L373" s="31"/>
      <c r="M373" s="31"/>
      <c r="N373" s="31"/>
    </row>
    <row r="374" spans="2:14" ht="10.5" customHeight="1" thickTop="1" thickBot="1" x14ac:dyDescent="0.2">
      <c r="B374" s="31"/>
      <c r="C374" s="22"/>
      <c r="D374" s="22" t="s">
        <v>499</v>
      </c>
      <c r="E374" s="31">
        <v>11.65</v>
      </c>
      <c r="F374" s="32"/>
      <c r="G374" s="33"/>
      <c r="H374" s="34"/>
      <c r="I374" s="35">
        <f t="shared" si="2"/>
        <v>11.65</v>
      </c>
      <c r="J374" s="31"/>
      <c r="K374" s="31"/>
      <c r="L374" s="31"/>
      <c r="M374" s="31"/>
      <c r="N374" s="31"/>
    </row>
    <row r="375" spans="2:14" ht="10.5" customHeight="1" thickTop="1" thickBot="1" x14ac:dyDescent="0.2">
      <c r="B375" s="31"/>
      <c r="C375" s="22"/>
      <c r="D375" s="22" t="s">
        <v>500</v>
      </c>
      <c r="E375" s="31"/>
      <c r="F375" s="32"/>
      <c r="G375" s="33"/>
      <c r="H375" s="34">
        <v>0</v>
      </c>
      <c r="I375" s="35">
        <f t="shared" si="2"/>
        <v>0</v>
      </c>
      <c r="J375" s="31"/>
      <c r="K375" s="31"/>
      <c r="L375" s="31"/>
      <c r="M375" s="31"/>
      <c r="N375" s="31"/>
    </row>
    <row r="376" spans="2:14" ht="10.5" customHeight="1" thickTop="1" thickBot="1" x14ac:dyDescent="0.2">
      <c r="B376" s="31"/>
      <c r="C376" s="22"/>
      <c r="D376" s="22" t="s">
        <v>501</v>
      </c>
      <c r="E376" s="31">
        <v>16.13</v>
      </c>
      <c r="F376" s="32"/>
      <c r="G376" s="33"/>
      <c r="H376" s="34"/>
      <c r="I376" s="35">
        <f t="shared" si="2"/>
        <v>16.13</v>
      </c>
      <c r="J376" s="31"/>
      <c r="K376" s="31"/>
      <c r="L376" s="31"/>
      <c r="M376" s="31"/>
      <c r="N376" s="31"/>
    </row>
    <row r="377" spans="2:14" ht="10.5" customHeight="1" thickTop="1" thickBot="1" x14ac:dyDescent="0.2">
      <c r="B377" s="31"/>
      <c r="C377" s="22"/>
      <c r="D377" s="22" t="s">
        <v>502</v>
      </c>
      <c r="E377" s="31">
        <v>24.38</v>
      </c>
      <c r="F377" s="32"/>
      <c r="G377" s="33"/>
      <c r="H377" s="34"/>
      <c r="I377" s="35">
        <f t="shared" si="2"/>
        <v>24.38</v>
      </c>
      <c r="J377" s="31"/>
      <c r="K377" s="31"/>
      <c r="L377" s="31"/>
      <c r="M377" s="31"/>
      <c r="N377" s="31"/>
    </row>
    <row r="378" spans="2:14" ht="10.5" customHeight="1" thickTop="1" thickBot="1" x14ac:dyDescent="0.2">
      <c r="B378" s="31"/>
      <c r="C378" s="22"/>
      <c r="D378" s="22" t="s">
        <v>503</v>
      </c>
      <c r="E378" s="31">
        <v>47.79</v>
      </c>
      <c r="F378" s="32"/>
      <c r="G378" s="33"/>
      <c r="H378" s="34"/>
      <c r="I378" s="35">
        <f t="shared" si="2"/>
        <v>47.79</v>
      </c>
      <c r="J378" s="31"/>
      <c r="K378" s="31"/>
      <c r="L378" s="31"/>
      <c r="M378" s="31"/>
      <c r="N378" s="31"/>
    </row>
    <row r="379" spans="2:14" ht="10.5" customHeight="1" thickTop="1" thickBot="1" x14ac:dyDescent="0.2">
      <c r="B379" s="31"/>
      <c r="C379" s="22"/>
      <c r="D379" s="22" t="s">
        <v>504</v>
      </c>
      <c r="E379" s="31">
        <v>6.33</v>
      </c>
      <c r="F379" s="32"/>
      <c r="G379" s="33"/>
      <c r="H379" s="34"/>
      <c r="I379" s="35">
        <f t="shared" si="2"/>
        <v>6.33</v>
      </c>
      <c r="J379" s="31"/>
      <c r="K379" s="31"/>
      <c r="L379" s="31"/>
      <c r="M379" s="31"/>
      <c r="N379" s="31"/>
    </row>
    <row r="380" spans="2:14" ht="10.5" customHeight="1" thickTop="1" thickBot="1" x14ac:dyDescent="0.2">
      <c r="B380" s="31"/>
      <c r="C380" s="22"/>
      <c r="D380" s="22" t="s">
        <v>505</v>
      </c>
      <c r="E380" s="31">
        <v>50.19</v>
      </c>
      <c r="F380" s="32"/>
      <c r="G380" s="33"/>
      <c r="H380" s="34"/>
      <c r="I380" s="35">
        <f t="shared" si="2"/>
        <v>50.19</v>
      </c>
      <c r="J380" s="31"/>
      <c r="K380" s="31"/>
      <c r="L380" s="31"/>
      <c r="M380" s="31"/>
      <c r="N380" s="31"/>
    </row>
    <row r="381" spans="2:14" ht="10.5" customHeight="1" thickTop="1" thickBot="1" x14ac:dyDescent="0.2">
      <c r="B381" s="31"/>
      <c r="C381" s="22"/>
      <c r="D381" s="22" t="s">
        <v>506</v>
      </c>
      <c r="E381" s="31">
        <v>27.45</v>
      </c>
      <c r="F381" s="32"/>
      <c r="G381" s="33"/>
      <c r="H381" s="34"/>
      <c r="I381" s="35">
        <f t="shared" si="2"/>
        <v>27.45</v>
      </c>
      <c r="J381" s="31"/>
      <c r="K381" s="31"/>
      <c r="L381" s="31"/>
      <c r="M381" s="31"/>
      <c r="N381" s="31"/>
    </row>
    <row r="382" spans="2:14" ht="10.5" customHeight="1" thickTop="1" thickBot="1" x14ac:dyDescent="0.2">
      <c r="B382" s="31"/>
      <c r="C382" s="22"/>
      <c r="D382" s="22" t="s">
        <v>507</v>
      </c>
      <c r="E382" s="31">
        <v>17.79</v>
      </c>
      <c r="F382" s="32"/>
      <c r="G382" s="33"/>
      <c r="H382" s="34"/>
      <c r="I382" s="35">
        <f t="shared" si="2"/>
        <v>17.79</v>
      </c>
      <c r="J382" s="31"/>
      <c r="K382" s="31"/>
      <c r="L382" s="31"/>
      <c r="M382" s="31"/>
      <c r="N382" s="31"/>
    </row>
    <row r="383" spans="2:14" ht="10.5" customHeight="1" thickTop="1" thickBot="1" x14ac:dyDescent="0.2">
      <c r="B383" s="31"/>
      <c r="C383" s="22"/>
      <c r="D383" s="22" t="s">
        <v>508</v>
      </c>
      <c r="E383" s="31">
        <v>36.729999999999997</v>
      </c>
      <c r="F383" s="32"/>
      <c r="G383" s="33"/>
      <c r="H383" s="34"/>
      <c r="I383" s="35">
        <f t="shared" si="2"/>
        <v>36.729999999999997</v>
      </c>
      <c r="J383" s="31"/>
      <c r="K383" s="31"/>
      <c r="L383" s="31"/>
      <c r="M383" s="31"/>
      <c r="N383" s="31"/>
    </row>
    <row r="384" spans="2:14" ht="10.5" customHeight="1" thickTop="1" thickBot="1" x14ac:dyDescent="0.2">
      <c r="B384" s="31"/>
      <c r="C384" s="22"/>
      <c r="D384" s="31"/>
      <c r="E384" s="31"/>
      <c r="F384" s="32"/>
      <c r="G384" s="33"/>
      <c r="H384" s="34"/>
      <c r="I384" s="35"/>
      <c r="J384" s="31"/>
      <c r="K384" s="31"/>
      <c r="L384" s="31"/>
      <c r="M384" s="31"/>
      <c r="N384" s="31" t="s">
        <v>509</v>
      </c>
    </row>
    <row r="385" spans="2:14" ht="10.5" customHeight="1" thickTop="1" thickBot="1" x14ac:dyDescent="0.2">
      <c r="B385" s="31"/>
      <c r="C385" s="22"/>
      <c r="D385" s="31" t="s">
        <v>510</v>
      </c>
      <c r="E385" s="31"/>
      <c r="F385" s="32"/>
      <c r="G385" s="33"/>
      <c r="H385" s="34"/>
      <c r="I385" s="35">
        <f>ROUND(SUM(I362:I384),2)</f>
        <v>416.15</v>
      </c>
      <c r="J385" s="31">
        <v>51.61</v>
      </c>
      <c r="K385" s="31">
        <f>ROUND(PRODUCT(I385:J385),2)</f>
        <v>21477.5</v>
      </c>
      <c r="L385" s="31"/>
      <c r="M385" s="31"/>
      <c r="N385" s="31"/>
    </row>
    <row r="386" spans="2:14" ht="10.5" customHeight="1" thickTop="1" thickBot="1" x14ac:dyDescent="0.2">
      <c r="B386" s="31"/>
      <c r="C386" s="22"/>
      <c r="D386" s="31" t="s">
        <v>511</v>
      </c>
      <c r="E386" s="31"/>
      <c r="F386" s="32"/>
      <c r="G386" s="33"/>
      <c r="H386" s="34"/>
      <c r="I386" s="35"/>
      <c r="J386" s="31"/>
      <c r="K386" s="31"/>
      <c r="L386" s="31"/>
      <c r="M386" s="31"/>
      <c r="N386" s="31"/>
    </row>
    <row r="387" spans="2:14" ht="10.5" customHeight="1" x14ac:dyDescent="0.15">
      <c r="B387" s="43"/>
      <c r="C387" s="16"/>
      <c r="D387" s="31" t="s">
        <v>24</v>
      </c>
      <c r="E387" s="24"/>
      <c r="F387" s="24"/>
      <c r="G387" s="26"/>
      <c r="H387" s="26"/>
      <c r="I387" s="24"/>
      <c r="J387" s="24"/>
      <c r="K387" s="36">
        <f>ROUND(SUM(K4:K386),2)</f>
        <v>247472.95</v>
      </c>
      <c r="L387" s="20" t="s">
        <v>0</v>
      </c>
      <c r="M387" s="19" t="s">
        <v>0</v>
      </c>
      <c r="N387" s="45" t="s">
        <v>0</v>
      </c>
    </row>
    <row r="388" spans="2:14" ht="10.5" customHeight="1" x14ac:dyDescent="0.15">
      <c r="B388" s="43"/>
      <c r="C388" s="16"/>
      <c r="D388" s="22"/>
      <c r="E388" s="24"/>
      <c r="F388" s="24"/>
      <c r="G388" s="26"/>
      <c r="H388" s="26"/>
      <c r="I388" s="24"/>
      <c r="J388" s="24"/>
      <c r="K388" s="30"/>
      <c r="L388" s="20"/>
      <c r="M388" s="19"/>
      <c r="N388" s="45"/>
    </row>
    <row r="389" spans="2:14" ht="10.5" customHeight="1" x14ac:dyDescent="0.15">
      <c r="B389" s="44"/>
      <c r="C389" s="17"/>
      <c r="D389" s="37" t="s">
        <v>25</v>
      </c>
      <c r="E389" s="38"/>
      <c r="F389" s="38"/>
      <c r="G389" s="39"/>
      <c r="H389" s="39"/>
      <c r="I389" s="38"/>
      <c r="J389" s="38"/>
      <c r="K389" s="40"/>
      <c r="L389" s="41" t="s">
        <v>0</v>
      </c>
      <c r="M389" s="42" t="s">
        <v>0</v>
      </c>
      <c r="N389" s="46" t="s">
        <v>0</v>
      </c>
    </row>
    <row r="390" spans="2:14" ht="10.5" customHeight="1" x14ac:dyDescent="0.15">
      <c r="B390" s="47"/>
      <c r="C390" s="47"/>
      <c r="D390" s="47"/>
      <c r="E390" s="47"/>
      <c r="F390" s="47"/>
      <c r="G390" s="47"/>
      <c r="H390" s="47"/>
      <c r="I390" s="47"/>
      <c r="J390" s="47"/>
      <c r="K390" s="47"/>
      <c r="L390" s="47"/>
      <c r="M390" s="47"/>
      <c r="N390" s="47"/>
    </row>
    <row r="391" spans="2:14" ht="10.5" customHeight="1" x14ac:dyDescent="0.15">
      <c r="B391" s="47" t="s">
        <v>26</v>
      </c>
      <c r="D391" s="18"/>
    </row>
  </sheetData>
  <phoneticPr fontId="0" type="noConversion"/>
  <conditionalFormatting sqref="D1002:D65536">
    <cfRule type="expression" dxfId="47" priority="1" stopIfTrue="1">
      <formula>XEW794="1"</formula>
    </cfRule>
    <cfRule type="expression" dxfId="46" priority="2" stopIfTrue="1">
      <formula>XEW794="2"</formula>
    </cfRule>
    <cfRule type="expression" dxfId="45" priority="3" stopIfTrue="1">
      <formula>XEX794="3"</formula>
    </cfRule>
  </conditionalFormatting>
  <conditionalFormatting sqref="E1002:H65536">
    <cfRule type="expression" dxfId="44" priority="4" stopIfTrue="1">
      <formula>XEX794="3"</formula>
    </cfRule>
  </conditionalFormatting>
  <conditionalFormatting sqref="I1002:I65536">
    <cfRule type="expression" dxfId="43" priority="5" stopIfTrue="1">
      <formula>XEY794="1"</formula>
    </cfRule>
    <cfRule type="expression" dxfId="42" priority="6" stopIfTrue="1">
      <formula>XEY794="3"</formula>
    </cfRule>
    <cfRule type="expression" dxfId="41" priority="7" stopIfTrue="1">
      <formula>_OIP1="3"</formula>
    </cfRule>
  </conditionalFormatting>
  <conditionalFormatting sqref="D2">
    <cfRule type="expression" dxfId="40" priority="8" stopIfTrue="1">
      <formula>XEW2="1"</formula>
    </cfRule>
    <cfRule type="expression" dxfId="39" priority="9" stopIfTrue="1">
      <formula>XEW2="2"</formula>
    </cfRule>
    <cfRule type="expression" dxfId="38" priority="10" stopIfTrue="1">
      <formula>XEX2="3"</formula>
    </cfRule>
  </conditionalFormatting>
  <conditionalFormatting sqref="D3">
    <cfRule type="expression" dxfId="37" priority="11" stopIfTrue="1">
      <formula>#REF!="1"</formula>
    </cfRule>
    <cfRule type="expression" dxfId="36" priority="12" stopIfTrue="1">
      <formula>#REF!="2"</formula>
    </cfRule>
    <cfRule type="expression" dxfId="35" priority="13" stopIfTrue="1">
      <formula>#REF!="3"</formula>
    </cfRule>
  </conditionalFormatting>
  <conditionalFormatting sqref="E2:H2">
    <cfRule type="expression" dxfId="34" priority="14" stopIfTrue="1">
      <formula>XEX2="3"</formula>
    </cfRule>
  </conditionalFormatting>
  <conditionalFormatting sqref="G3:H3">
    <cfRule type="expression" dxfId="33" priority="15" stopIfTrue="1">
      <formula>XEW3="3"</formula>
    </cfRule>
  </conditionalFormatting>
  <conditionalFormatting sqref="E3:F3">
    <cfRule type="expression" dxfId="32" priority="16" stopIfTrue="1">
      <formula>#REF!="3"</formula>
    </cfRule>
  </conditionalFormatting>
  <conditionalFormatting sqref="I2">
    <cfRule type="expression" dxfId="31" priority="17" stopIfTrue="1">
      <formula>XEY2="1"</formula>
    </cfRule>
    <cfRule type="expression" dxfId="30" priority="18" stopIfTrue="1">
      <formula>XEY2="3"</formula>
    </cfRule>
    <cfRule type="expression" dxfId="29" priority="19" stopIfTrue="1">
      <formula>_OIP1="3"</formula>
    </cfRule>
  </conditionalFormatting>
  <conditionalFormatting sqref="I3">
    <cfRule type="expression" dxfId="28" priority="20" stopIfTrue="1">
      <formula>#REF!="1"</formula>
    </cfRule>
    <cfRule type="expression" dxfId="27" priority="21" stopIfTrue="1">
      <formula>#REF!="3"</formula>
    </cfRule>
    <cfRule type="expression" dxfId="26" priority="22" stopIfTrue="1">
      <formula>_OIP1="3"</formula>
    </cfRule>
  </conditionalFormatting>
  <conditionalFormatting sqref="D4:D8">
    <cfRule type="expression" dxfId="25" priority="23" stopIfTrue="1">
      <formula>L4="1"</formula>
    </cfRule>
    <cfRule type="expression" dxfId="24" priority="24" stopIfTrue="1">
      <formula>L4="2"</formula>
    </cfRule>
    <cfRule type="expression" dxfId="23" priority="25" stopIfTrue="1">
      <formula>I4&lt;0</formula>
    </cfRule>
  </conditionalFormatting>
  <conditionalFormatting sqref="E4:E8">
    <cfRule type="expression" dxfId="22" priority="26" stopIfTrue="1">
      <formula>I4&lt;0</formula>
    </cfRule>
  </conditionalFormatting>
  <conditionalFormatting sqref="F4:F8">
    <cfRule type="expression" dxfId="21" priority="27" stopIfTrue="1">
      <formula>I4&lt;0</formula>
    </cfRule>
  </conditionalFormatting>
  <conditionalFormatting sqref="G4:G8">
    <cfRule type="expression" dxfId="20" priority="28" stopIfTrue="1">
      <formula>I4&lt;0</formula>
    </cfRule>
  </conditionalFormatting>
  <conditionalFormatting sqref="H4:H8">
    <cfRule type="expression" dxfId="19" priority="29" stopIfTrue="1">
      <formula>I4&lt;0</formula>
    </cfRule>
  </conditionalFormatting>
  <conditionalFormatting sqref="I4:I8">
    <cfRule type="expression" dxfId="18" priority="30" stopIfTrue="1">
      <formula>N4="1"</formula>
    </cfRule>
    <cfRule type="expression" dxfId="17" priority="31" stopIfTrue="1">
      <formula>N4="3"</formula>
    </cfRule>
    <cfRule type="expression" dxfId="16" priority="32" stopIfTrue="1">
      <formula>I4&lt;0</formula>
    </cfRule>
  </conditionalFormatting>
  <conditionalFormatting sqref="J4:J8">
    <cfRule type="expression" dxfId="15" priority="33" stopIfTrue="1">
      <formula>I4&lt;0</formula>
    </cfRule>
  </conditionalFormatting>
  <conditionalFormatting sqref="K4:K8">
    <cfRule type="expression" dxfId="14" priority="34" stopIfTrue="1">
      <formula>I4&lt;0</formula>
    </cfRule>
  </conditionalFormatting>
  <pageMargins left="0.39370078740157483" right="0.39370078740157483" top="0.78740157480314965" bottom="0.78740157480314965" header="0.51181102362204722" footer="0.51181102362204722"/>
  <pageSetup paperSize="9" scale="75" orientation="portrait"/>
  <headerFooter alignWithMargin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J10" sqref="J10"/>
    </sheetView>
  </sheetViews>
  <sheetFormatPr defaultColWidth="9.33203125" defaultRowHeight="10.5" customHeight="1" x14ac:dyDescent="0.15"/>
  <sheetData>
    <row r="1" spans="1:3" ht="10.5" customHeight="1" x14ac:dyDescent="0.15">
      <c r="A1" t="s">
        <v>4</v>
      </c>
      <c r="B1">
        <v>4</v>
      </c>
      <c r="C1">
        <v>0</v>
      </c>
    </row>
    <row r="2" spans="1:3" ht="10.5" customHeight="1" x14ac:dyDescent="0.15">
      <c r="A2" t="s">
        <v>3</v>
      </c>
    </row>
    <row r="3" spans="1:3" ht="10.5" customHeight="1" x14ac:dyDescent="0.15">
      <c r="A3" t="s">
        <v>2</v>
      </c>
    </row>
    <row r="4" spans="1:3" ht="10.5" customHeight="1" x14ac:dyDescent="0.15">
      <c r="A4" t="s">
        <v>1</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Computo metrico</vt:lpstr>
    </vt:vector>
  </TitlesOfParts>
  <Company>ACCA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ACCA</dc:creator>
  <cp:lastModifiedBy>cad1</cp:lastModifiedBy>
  <cp:lastPrinted>2006-09-29T09:39:19Z</cp:lastPrinted>
  <dcterms:created xsi:type="dcterms:W3CDTF">2005-07-14T10:38:54Z</dcterms:created>
  <dcterms:modified xsi:type="dcterms:W3CDTF">2023-04-13T07:24:08Z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